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216" windowWidth="12120" windowHeight="7140" tabRatio="599"/>
  </bookViews>
  <sheets>
    <sheet name="Havi Falusi CSOK-AVT-OTK" sheetId="7" r:id="rId1"/>
    <sheet name="Né Falusi CSOK " sheetId="12" r:id="rId2"/>
    <sheet name="Né Falusi AVT" sheetId="6" r:id="rId3"/>
  </sheets>
  <externalReferences>
    <externalReference r:id="rId4"/>
    <externalReference r:id="rId5"/>
    <externalReference r:id="rId6"/>
  </externalReferences>
  <definedNames>
    <definedName name="_bplsng.head.f_reptitle" localSheetId="0">'[1] kamattám.lista H1480'!#REF!</definedName>
    <definedName name="_bplsng.head.f_reptitle" localSheetId="1">'[1] kamattám.lista H1480'!#REF!</definedName>
    <definedName name="_bplsng.head.f_reptitle">'[1] kamattám.lista H1480'!#REF!</definedName>
    <definedName name="_bplsng.r_branch.g_branch.f_branch" localSheetId="0">'[1] kamattám.lista H1480'!#REF!</definedName>
    <definedName name="_bplsng.r_branch.g_branch.f_branch" localSheetId="1">'[1] kamattám.lista H1480'!#REF!</definedName>
    <definedName name="_bplsng.r_branch.g_branch.f_branch">'[1] kamattám.lista H1480'!#REF!</definedName>
    <definedName name="_bplsng.r_branch.r_loan.g_prod.f_prodname" localSheetId="0">'[1] kamattám.lista H1480'!#REF!</definedName>
    <definedName name="_bplsng.r_branch.r_loan.g_prod.f_prodname" localSheetId="1">'[1] kamattám.lista H1480'!#REF!</definedName>
    <definedName name="_bplsng.r_branch.r_loan.g_prod.f_prodname">'[1] kamattám.lista H1480'!#REF!</definedName>
    <definedName name="_bplsng.r_branch.r_loan.g_prod.f_prodtype" localSheetId="0">'[1] kamattám.lista H1480'!#REF!</definedName>
    <definedName name="_bplsng.r_branch.r_loan.g_prod.f_prodtype" localSheetId="1">'[1] kamattám.lista H1480'!#REF!</definedName>
    <definedName name="_bplsng.r_branch.r_loan.g_prod.f_prodtype">'[1] kamattám.lista H1480'!#REF!</definedName>
    <definedName name="_bplsng.r_branch.r_loan.r_tract.g_sum.f_sum" localSheetId="0">'[1] kamattám.lista H1480'!#REF!</definedName>
    <definedName name="_bplsng.r_branch.r_loan.r_tract.g_sum.f_sum" localSheetId="1">'[1] kamattám.lista H1480'!#REF!</definedName>
    <definedName name="_bplsng.r_branch.r_loan.r_tract.g_sum.f_sum">'[1] kamattám.lista H1480'!#REF!</definedName>
    <definedName name="_bplsng.r_branch.r_loan.r_tract.g_sum.f_sumbr" localSheetId="0">'[1] kamattám.lista H1480'!#REF!</definedName>
    <definedName name="_bplsng.r_branch.r_loan.r_tract.g_sum.f_sumbr" localSheetId="1">'[1] kamattám.lista H1480'!#REF!</definedName>
    <definedName name="_bplsng.r_branch.r_loan.r_tract.g_sum.f_sumbr">'[1] kamattám.lista H1480'!#REF!</definedName>
    <definedName name="_bplsng.r_branch.r_loan.r_tract.g_trname.f_trname" localSheetId="0">'[1] kamattám.lista H1480'!#REF!</definedName>
    <definedName name="_bplsng.r_branch.r_loan.r_tract.g_trname.f_trname" localSheetId="1">'[1] kamattám.lista H1480'!#REF!</definedName>
    <definedName name="_bplsng.r_branch.r_loan.r_tract.g_trname.f_trname">'[1] kamattám.lista H1480'!#REF!</definedName>
    <definedName name="_bplver.r_branch.r_loan.g_prod" localSheetId="0">'[1] kamattám.lista H1480'!#REF!</definedName>
    <definedName name="_bplver.r_branch.r_loan.g_prod" localSheetId="1">'[1] kamattám.lista H1480'!#REF!</definedName>
    <definedName name="_bplver.r_branch.r_loan.g_prod">'[1] kamattám.lista H1480'!#REF!</definedName>
    <definedName name="_bplver.r_branch.r_loan.r_tract.g_sum" localSheetId="0">'[1] kamattám.lista H1480'!#REF!</definedName>
    <definedName name="_bplver.r_branch.r_loan.r_tract.g_sum" localSheetId="1">'[1] kamattám.lista H1480'!#REF!</definedName>
    <definedName name="_bplver.r_branch.r_loan.r_tract.g_sum">'[1] kamattám.lista H1480'!#REF!</definedName>
    <definedName name="_bplver.r_branch.r_loan.r_tract.g_trname" localSheetId="0">'[1] kamattám.lista H1480'!#REF!</definedName>
    <definedName name="_bplver.r_branch.r_loan.r_tract.g_trname" localSheetId="1">'[1] kamattám.lista H1480'!#REF!</definedName>
    <definedName name="_bplver.r_branch.r_loan.r_tract.g_trname">'[1] kamattám.lista H1480'!#REF!</definedName>
    <definedName name="Mezo_adatrogzites_A_egyeb_berletidij">[2]Adatrögzítés!$E$188</definedName>
    <definedName name="Mezo_adatrogzites_A_egyeb_GYES">[2]Adatrögzítés!$E$186</definedName>
    <definedName name="Mezo_adatrogzites_At1_egyeb_berletidij">[2]Adatrögzítés!$E$294</definedName>
    <definedName name="Mezo_adatrogzites_AT1_egyeb_GYES">[2]Adatrögzítés!$E$292</definedName>
    <definedName name="Mezo_adatrogzites_AT2_egyeb_berletidij">[2]Adatrögzítés!$E$395</definedName>
    <definedName name="Mezo_adatrogzites_AT2_egyeb_GYES">[2]Adatrögzítés!$E$393</definedName>
    <definedName name="Mezo_adatrogzites_AT3_egyeb_berletidij">[2]Adatrögzítés!$E$496</definedName>
    <definedName name="Mezo_adatrogzites_AT3_egyeb_GYES">[2]Adatrögzítés!$E$494</definedName>
    <definedName name="Mezo_adatrogzites_babavaro">[2]Adatrögzítés!$E$556</definedName>
    <definedName name="Mezo_adatrogzites_babavaro_bank">[2]Adatrögzítés!$E$563</definedName>
    <definedName name="Mezo_adatrogzites_babavaro_osszeg">[2]Adatrögzítés!$E$561</definedName>
    <definedName name="Mezo_adatrogzites_kuponkodin_kedv">[3]Adatrögzítés!$H$39</definedName>
    <definedName name="Mezo_adatrogzites_magn_kuponkodin">[3]Adatrögzítés!$E$40</definedName>
    <definedName name="Mezo_adatrogzites_magn_kuponkodin_kedv">[3]Adatrögzítés!$H$40</definedName>
    <definedName name="Mezo_XXLcsomag_in">[3]Adatrögzítés!$E$41</definedName>
    <definedName name="_xlnm.Print_Titles" localSheetId="1">'Né Falusi CSOK '!$1:$8</definedName>
    <definedName name="_xlnm.Print_Area" localSheetId="0">'Havi Falusi CSOK-AVT-OTK'!$A$1:$L$46</definedName>
    <definedName name="_xlnm.Print_Area" localSheetId="2">'Né Falusi AVT'!$A$7:$Q$31</definedName>
    <definedName name="_xlnm.Print_Area" localSheetId="1">'Né Falusi CSOK '!$A$1:$R$69</definedName>
    <definedName name="x" localSheetId="0">'[1] kamattám.lista H1480'!#REF!</definedName>
    <definedName name="x" localSheetId="1">'[1] kamattám.lista H1480'!#REF!</definedName>
    <definedName name="x">'[1] kamattám.lista H1480'!#REF!</definedName>
  </definedNames>
  <calcPr calcId="145621"/>
</workbook>
</file>

<file path=xl/calcChain.xml><?xml version="1.0" encoding="utf-8"?>
<calcChain xmlns="http://schemas.openxmlformats.org/spreadsheetml/2006/main">
  <c r="T31" i="12" l="1"/>
  <c r="S31" i="12"/>
  <c r="T30" i="12" l="1"/>
  <c r="S30" i="12"/>
  <c r="T19" i="12"/>
  <c r="S19" i="12"/>
  <c r="T66" i="12" l="1"/>
  <c r="S66" i="12"/>
  <c r="V52" i="12"/>
  <c r="U52" i="12"/>
  <c r="V41" i="12"/>
  <c r="U41" i="12"/>
  <c r="V31" i="12"/>
  <c r="U31" i="12"/>
  <c r="V24" i="6" l="1"/>
  <c r="V23" i="6"/>
  <c r="V22" i="6"/>
  <c r="V21" i="6"/>
  <c r="V20" i="6"/>
  <c r="U24" i="6"/>
  <c r="U23" i="6"/>
  <c r="U22" i="6"/>
  <c r="U21" i="6"/>
  <c r="U20" i="6"/>
  <c r="T23" i="6"/>
  <c r="T22" i="6"/>
  <c r="T21" i="6"/>
  <c r="T20" i="6"/>
  <c r="R20" i="6"/>
  <c r="S24" i="6"/>
  <c r="S23" i="6"/>
  <c r="S22" i="6"/>
  <c r="S21" i="6"/>
  <c r="S20" i="6"/>
  <c r="R23" i="6"/>
  <c r="R22" i="6"/>
  <c r="R21" i="6"/>
  <c r="I44" i="7"/>
  <c r="I43" i="7"/>
  <c r="I42" i="7"/>
  <c r="I41" i="7"/>
  <c r="I40" i="7"/>
  <c r="Q24" i="6"/>
  <c r="P24" i="6"/>
  <c r="O24" i="6"/>
  <c r="N24" i="6"/>
  <c r="M24" i="6"/>
  <c r="L24" i="6"/>
  <c r="K24" i="6"/>
  <c r="J24" i="6"/>
  <c r="I24" i="6"/>
  <c r="H24" i="6"/>
  <c r="G24" i="6"/>
  <c r="T24" i="6" s="1"/>
  <c r="F24" i="6"/>
  <c r="R24" i="6" s="1"/>
  <c r="R67" i="12" l="1"/>
  <c r="Q67" i="12"/>
  <c r="P67" i="12"/>
  <c r="O67" i="12"/>
  <c r="N67" i="12"/>
  <c r="M67" i="12"/>
  <c r="L67" i="12"/>
  <c r="K67" i="12"/>
  <c r="J67" i="12"/>
  <c r="I67" i="12"/>
  <c r="H67" i="12"/>
  <c r="G67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T51" i="12"/>
  <c r="S51" i="12" s="1"/>
  <c r="T50" i="12"/>
  <c r="S50" i="12" s="1"/>
  <c r="T49" i="12"/>
  <c r="S49" i="12" s="1"/>
  <c r="T48" i="12"/>
  <c r="S48" i="12" s="1"/>
  <c r="T47" i="12"/>
  <c r="S47" i="12" s="1"/>
  <c r="R52" i="12"/>
  <c r="Q52" i="12"/>
  <c r="P52" i="12"/>
  <c r="O52" i="12"/>
  <c r="N52" i="12"/>
  <c r="M52" i="12"/>
  <c r="L52" i="12"/>
  <c r="K52" i="12"/>
  <c r="J52" i="12"/>
  <c r="I52" i="12"/>
  <c r="H52" i="12"/>
  <c r="G52" i="12"/>
  <c r="T40" i="12"/>
  <c r="S40" i="12" s="1"/>
  <c r="T39" i="12"/>
  <c r="S39" i="12" s="1"/>
  <c r="T38" i="12"/>
  <c r="S38" i="12" s="1"/>
  <c r="T37" i="12"/>
  <c r="S37" i="12" s="1"/>
  <c r="T36" i="12"/>
  <c r="S36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T29" i="12"/>
  <c r="S29" i="12" s="1"/>
  <c r="T28" i="12"/>
  <c r="S28" i="12" s="1"/>
  <c r="T27" i="12"/>
  <c r="S27" i="12" s="1"/>
  <c r="T26" i="12"/>
  <c r="S26" i="12" s="1"/>
  <c r="T25" i="12"/>
  <c r="S25" i="12" s="1"/>
  <c r="T18" i="12"/>
  <c r="S18" i="12" s="1"/>
  <c r="T17" i="12"/>
  <c r="S17" i="12" s="1"/>
  <c r="T16" i="12"/>
  <c r="S16" i="12" s="1"/>
  <c r="T15" i="12"/>
  <c r="S15" i="12" s="1"/>
  <c r="T14" i="12"/>
  <c r="S14" i="12" s="1"/>
  <c r="T52" i="12" l="1"/>
  <c r="S52" i="12"/>
  <c r="S41" i="12"/>
  <c r="T41" i="12"/>
  <c r="R19" i="12" l="1"/>
  <c r="Q19" i="12"/>
  <c r="P19" i="12"/>
  <c r="O19" i="12"/>
  <c r="N19" i="12"/>
  <c r="M19" i="12"/>
  <c r="L19" i="12"/>
  <c r="K19" i="12"/>
  <c r="J19" i="12"/>
  <c r="I19" i="12"/>
  <c r="H19" i="12"/>
  <c r="G19" i="12"/>
  <c r="P57" i="12"/>
  <c r="P43" i="12"/>
  <c r="P32" i="12"/>
  <c r="P21" i="12"/>
  <c r="M57" i="12"/>
  <c r="M43" i="12"/>
  <c r="M32" i="12"/>
  <c r="M21" i="12"/>
  <c r="J32" i="12"/>
  <c r="J57" i="12"/>
  <c r="J43" i="12"/>
  <c r="J21" i="12"/>
  <c r="G57" i="12"/>
  <c r="G43" i="12"/>
  <c r="G32" i="12"/>
  <c r="G21" i="12"/>
  <c r="J30" i="7"/>
  <c r="J29" i="7"/>
  <c r="J28" i="7"/>
  <c r="J27" i="7"/>
  <c r="J26" i="7"/>
  <c r="L17" i="7"/>
  <c r="V66" i="12" s="1"/>
  <c r="L16" i="7"/>
  <c r="U66" i="12" s="1"/>
  <c r="L15" i="7"/>
  <c r="L14" i="7"/>
  <c r="L13" i="7"/>
</calcChain>
</file>

<file path=xl/sharedStrings.xml><?xml version="1.0" encoding="utf-8"?>
<sst xmlns="http://schemas.openxmlformats.org/spreadsheetml/2006/main" count="341" uniqueCount="77">
  <si>
    <t>Folyósított</t>
  </si>
  <si>
    <t xml:space="preserve"> (db)</t>
  </si>
  <si>
    <t xml:space="preserve"> (M Ft)</t>
  </si>
  <si>
    <t>Száma</t>
  </si>
  <si>
    <t>Összege</t>
  </si>
  <si>
    <t>Szerződések</t>
  </si>
  <si>
    <t>összeg</t>
  </si>
  <si>
    <t>…………………………………………....Hitelintézet</t>
  </si>
  <si>
    <t>ÖSSZESEN</t>
  </si>
  <si>
    <t xml:space="preserve"> 20……év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</si>
  <si>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Három vagy több gyermek esetében</t>
  </si>
  <si>
    <t>év elejétől halmozott adatok</t>
  </si>
  <si>
    <r>
      <t xml:space="preserve">Érdeklődők száma </t>
    </r>
    <r>
      <rPr>
        <sz val="20"/>
        <rFont val="Times New Roman"/>
        <family val="1"/>
        <charset val="238"/>
      </rPr>
      <t>(db)</t>
    </r>
  </si>
  <si>
    <r>
      <t xml:space="preserve">Befogadott kölcsönkérelmek száma </t>
    </r>
    <r>
      <rPr>
        <sz val="20"/>
        <rFont val="Times New Roman"/>
        <family val="1"/>
        <charset val="238"/>
      </rPr>
      <t>(db)</t>
    </r>
  </si>
  <si>
    <r>
      <t xml:space="preserve">Befogadott kölcsönkérelmek összege </t>
    </r>
    <r>
      <rPr>
        <sz val="20"/>
        <rFont val="Times New Roman"/>
        <family val="1"/>
        <charset val="238"/>
      </rPr>
      <t>(millió forint)</t>
    </r>
  </si>
  <si>
    <r>
      <t xml:space="preserve">Szerződéskötések száma </t>
    </r>
    <r>
      <rPr>
        <sz val="20"/>
        <rFont val="Times New Roman"/>
        <family val="1"/>
        <charset val="238"/>
      </rPr>
      <t>(db)</t>
    </r>
  </si>
  <si>
    <r>
      <t xml:space="preserve">Befogadott kérelmek száma </t>
    </r>
    <r>
      <rPr>
        <sz val="20"/>
        <rFont val="Times New Roman"/>
        <family val="1"/>
        <charset val="238"/>
      </rPr>
      <t>(db)</t>
    </r>
  </si>
  <si>
    <t>max.</t>
  </si>
  <si>
    <t>Egy gyermek esetében</t>
  </si>
  <si>
    <t>Két gyermek esetében</t>
  </si>
  <si>
    <t>FALUSI OTK ÖSSZESEN</t>
  </si>
  <si>
    <t>FALUSI CSOK ÖSSZESEN</t>
  </si>
  <si>
    <r>
      <t xml:space="preserve">Befogadott kérelmek összege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</si>
  <si>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</si>
  <si>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       </t>
    </r>
    <r>
      <rPr>
        <sz val="20"/>
        <rFont val="Times New Roman"/>
        <family val="1"/>
        <charset val="238"/>
      </rPr>
      <t>(millió forint)</t>
    </r>
  </si>
  <si>
    <t>20…. ………………….. (év.hónap)</t>
  </si>
  <si>
    <t xml:space="preserve"> 20.…év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</si>
  <si>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</si>
  <si>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** A lakáscél megvalósulását követő állapot szerint.</t>
  </si>
  <si>
    <t>Használt lakás vásárlás és korszerűsítés, illetve bővítés**</t>
  </si>
  <si>
    <t>Meglévő lakás korszerűsítés, illetve bővítés**</t>
  </si>
  <si>
    <t>Használt lakás vásárlása és                                 bővítése, illetve korszerűsítése</t>
  </si>
  <si>
    <t>Meglévő lakás bővítése, illetve korszerűsítése</t>
  </si>
  <si>
    <t>Új egylakásos lakóépület vásárlása vagy építése</t>
  </si>
  <si>
    <t>FALUSI AVT ÖSSZESEN</t>
  </si>
  <si>
    <r>
      <rPr>
        <b/>
        <sz val="21"/>
        <rFont val="Times New Roman"/>
        <family val="1"/>
        <charset val="238"/>
      </rPr>
      <t>Adó-visszatérítési támogatás</t>
    </r>
    <r>
      <rPr>
        <b/>
        <sz val="20"/>
        <rFont val="Times New Roman"/>
        <family val="1"/>
        <charset val="238"/>
      </rPr>
      <t xml:space="preserve">                                   </t>
    </r>
  </si>
  <si>
    <r>
      <rPr>
        <u/>
        <sz val="16"/>
        <rFont val="Times New Roman"/>
        <family val="1"/>
        <charset val="238"/>
      </rPr>
      <t>Megjegyzés</t>
    </r>
    <r>
      <rPr>
        <sz val="16"/>
        <rFont val="Times New Roman"/>
        <family val="1"/>
        <charset val="238"/>
      </rPr>
      <t>: A  FALUSI CSOK esetében az utóbb született gyermekeket is fel kell tüntetni!</t>
    </r>
  </si>
  <si>
    <t>Meglévő használt lakás bővítése,                 illetve korszerűsítése</t>
  </si>
  <si>
    <t>Új egylakásos lakóépület vásárlása                 vagy építése</t>
  </si>
  <si>
    <t xml:space="preserve"> Egy gyermek esetében</t>
  </si>
  <si>
    <t>Ell.</t>
  </si>
  <si>
    <t>HAVI ADATSZOLGÁLTATÁS</t>
  </si>
  <si>
    <t>(elektronikus formában)</t>
  </si>
  <si>
    <t>NEGYEDÉVES ADATSZOLGÁLTATÁS</t>
  </si>
  <si>
    <t>Támogatás</t>
  </si>
  <si>
    <t>átlag</t>
  </si>
  <si>
    <r>
      <rPr>
        <b/>
        <sz val="14"/>
        <rFont val="Times New Roman"/>
        <family val="1"/>
        <charset val="238"/>
      </rPr>
      <t>a kistelepüléseken nyújtható otthonteremtési támogatásokról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  <charset val="238"/>
      </rPr>
      <t>{302/2023. (VII.11.) Korm. r alapján}*</t>
    </r>
    <r>
      <rPr>
        <b/>
        <sz val="10"/>
        <rFont val="Times New Roman"/>
        <family val="1"/>
        <charset val="238"/>
      </rPr>
      <t xml:space="preserve">                                              </t>
    </r>
  </si>
  <si>
    <t>Új egylakásos lakóépület építése</t>
  </si>
  <si>
    <t>Új egylakásos lakóépület vásárlása</t>
  </si>
  <si>
    <t>Ebből egy szerződésben 1 gyermek után</t>
  </si>
  <si>
    <t>Ebből egy szerződésben 2 gyermek után</t>
  </si>
  <si>
    <t>Ebből egy szerződésben 3 gyermek után</t>
  </si>
  <si>
    <t>Ebből egy szerződésben 4, vagy több gyermek után</t>
  </si>
  <si>
    <t>Ebből utóbb született gyermek</t>
  </si>
  <si>
    <t xml:space="preserve">Összesen </t>
  </si>
  <si>
    <t>40-70 m2 hasznos alapterület</t>
  </si>
  <si>
    <t>70,01-90 m2 hasznos alapterület</t>
  </si>
  <si>
    <t>90,01-110 m2 hasznos alapterület</t>
  </si>
  <si>
    <t>110,01 m2-  hasznos alapterület</t>
  </si>
  <si>
    <r>
      <rPr>
        <b/>
        <sz val="24"/>
        <rFont val="Times New Roman"/>
        <family val="1"/>
        <charset val="238"/>
      </rPr>
      <t xml:space="preserve">a kistelepüléseken nyújtható otthonteremtési támogatásokról                                                 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20"/>
        <rFont val="Times New Roman"/>
        <family val="1"/>
        <charset val="238"/>
      </rPr>
      <t>{302/2023. (VII.11.) Korm. r. alapján}*</t>
    </r>
  </si>
  <si>
    <t xml:space="preserve">Családi otthonteremtési kedvezmény (új FALUSI CSOK)                                                                                                                                                                           </t>
  </si>
  <si>
    <r>
      <rPr>
        <b/>
        <sz val="24"/>
        <rFont val="Times New Roman"/>
        <family val="1"/>
        <charset val="238"/>
      </rPr>
      <t xml:space="preserve">Többgyermekes családok otthonteremtési kamattámogatása (új FALUSI OTK)      </t>
    </r>
    <r>
      <rPr>
        <b/>
        <sz val="22"/>
        <rFont val="Times New Roman"/>
        <family val="1"/>
        <charset val="238"/>
      </rPr>
      <t xml:space="preserve">                                              </t>
    </r>
  </si>
  <si>
    <r>
      <rPr>
        <b/>
        <sz val="24"/>
        <rFont val="Times New Roman"/>
        <family val="1"/>
        <charset val="238"/>
      </rPr>
      <t xml:space="preserve">Adó-visszatérítési támogatás (új FALUSI AVT)                                                                                                                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</t>
    </r>
  </si>
  <si>
    <t>Családi otthonteremtési kedvezmény (FALUSI CSOK)</t>
  </si>
  <si>
    <t xml:space="preserve">Adó-visszatérítési támogatás (FALUSI AVT)     </t>
  </si>
  <si>
    <t xml:space="preserve">Megnevezés                                                                   </t>
  </si>
  <si>
    <t>Megnevezés</t>
  </si>
  <si>
    <r>
      <t xml:space="preserve">*A 17/2016. (II.10.) Korm. r. szerinti adatokat </t>
    </r>
    <r>
      <rPr>
        <u/>
        <sz val="10"/>
        <rFont val="Times New Roman"/>
        <family val="1"/>
        <charset val="238"/>
      </rPr>
      <t>nem</t>
    </r>
    <r>
      <rPr>
        <sz val="10"/>
        <rFont val="Times New Roman"/>
        <family val="1"/>
        <charset val="238"/>
      </rPr>
      <t xml:space="preserve"> tartalmazza!</t>
    </r>
  </si>
  <si>
    <r>
      <t xml:space="preserve">Új lakás építés                                                            </t>
    </r>
    <r>
      <rPr>
        <b/>
        <sz val="11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{302/2023. (VII.11.) Korm. r  60. § (5) bek.}</t>
    </r>
  </si>
  <si>
    <r>
      <t xml:space="preserve">Használt lakás vásárlás és korszerűsítés, illetve bővítés**                                                                      </t>
    </r>
    <r>
      <rPr>
        <sz val="10"/>
        <rFont val="Times New Roman"/>
        <family val="1"/>
        <charset val="238"/>
      </rPr>
      <t>{302/2023. (VII.11.) Korm. r  60. § (1) bek szerinti 6. § (2) bek}</t>
    </r>
  </si>
  <si>
    <r>
      <t xml:space="preserve">Új lakás építés és vásárlás                                                             </t>
    </r>
    <r>
      <rPr>
        <b/>
        <sz val="10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  {302/2023. (VII.11.) Korm. r  60. § (6) bek.}</t>
    </r>
  </si>
  <si>
    <r>
      <t xml:space="preserve">Meglévő lakás korszerűsítés, illetve bővítés**                       </t>
    </r>
    <r>
      <rPr>
        <sz val="11"/>
        <rFont val="Times New Roman"/>
        <family val="1"/>
        <charset val="238"/>
      </rPr>
      <t xml:space="preserve">         </t>
    </r>
    <r>
      <rPr>
        <sz val="10"/>
        <rFont val="Times New Roman"/>
        <family val="1"/>
        <charset val="238"/>
      </rPr>
      <t xml:space="preserve">     {302/2023. (VII.11.) Korm. r  60. § (1) bek szerinti 6. § (4) bek}</t>
    </r>
  </si>
  <si>
    <r>
      <t xml:space="preserve">*A 17/2016. (II.10.) Korm. r. szerinti adatokat </t>
    </r>
    <r>
      <rPr>
        <u/>
        <sz val="18"/>
        <rFont val="Times New Roman"/>
        <family val="1"/>
        <charset val="238"/>
      </rPr>
      <t>nem</t>
    </r>
    <r>
      <rPr>
        <sz val="18"/>
        <rFont val="Times New Roman"/>
        <family val="1"/>
        <charset val="238"/>
      </rPr>
      <t xml:space="preserve"> tartalmazza!</t>
    </r>
  </si>
  <si>
    <r>
      <rPr>
        <b/>
        <sz val="18"/>
        <rFont val="Times New Roman"/>
        <family val="1"/>
        <charset val="238"/>
      </rPr>
      <t>Új lakás építése</t>
    </r>
    <r>
      <rPr>
        <b/>
        <sz val="16"/>
        <rFont val="Times New Roman"/>
        <family val="1"/>
        <charset val="238"/>
      </rPr>
      <t xml:space="preserve">                    </t>
    </r>
    <r>
      <rPr>
        <i/>
        <sz val="16"/>
        <rFont val="Times New Roman"/>
        <family val="1"/>
        <charset val="238"/>
      </rPr>
      <t>{*60. § (5) bek.}</t>
    </r>
  </si>
  <si>
    <r>
      <rPr>
        <b/>
        <sz val="18"/>
        <rFont val="Times New Roman"/>
        <family val="1"/>
        <charset val="238"/>
      </rPr>
      <t xml:space="preserve">Új lakás építése, illetve vásárlása    </t>
    </r>
    <r>
      <rPr>
        <b/>
        <i/>
        <sz val="18"/>
        <rFont val="Times New Roman"/>
        <family val="1"/>
        <charset val="238"/>
      </rPr>
      <t xml:space="preserve">        </t>
    </r>
    <r>
      <rPr>
        <i/>
        <sz val="16"/>
        <rFont val="Times New Roman"/>
        <family val="1"/>
        <charset val="238"/>
      </rPr>
      <t>{*60. § (6) bek.}</t>
    </r>
  </si>
  <si>
    <r>
      <t xml:space="preserve">Használt lakás vásárlása és bővítése, ill. korszerűsítése </t>
    </r>
    <r>
      <rPr>
        <i/>
        <sz val="17"/>
        <rFont val="Times New Roman"/>
        <family val="1"/>
        <charset val="238"/>
      </rPr>
      <t>{*6. § (2) bek.}</t>
    </r>
  </si>
  <si>
    <r>
      <t xml:space="preserve">Meglévő lakás vásárlása és bővítése, ill. korszerűsítése </t>
    </r>
    <r>
      <rPr>
        <i/>
        <sz val="17"/>
        <rFont val="Times New Roman"/>
        <family val="1"/>
        <charset val="238"/>
      </rPr>
      <t>{*6. § (4) bek.}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</si>
</sst>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.0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26"/>
      <name val="Times New Roman"/>
      <family val="1"/>
      <charset val="238"/>
    </font>
    <font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1"/>
      <name val="Times New Roman"/>
      <family val="1"/>
      <charset val="238"/>
    </font>
    <font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6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Arial CE"/>
      <charset val="238"/>
    </font>
    <font>
      <i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2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garamon"/>
      <family val="2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3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u/>
      <sz val="10"/>
      <name val="Times New Roman"/>
      <family val="1"/>
      <charset val="238"/>
    </font>
    <font>
      <u/>
      <sz val="18"/>
      <name val="Times New Roman"/>
      <family val="1"/>
      <charset val="238"/>
    </font>
    <font>
      <b/>
      <sz val="17"/>
      <name val="Times New Roman"/>
      <family val="1"/>
      <charset val="238"/>
    </font>
    <font>
      <i/>
      <sz val="1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3" fontId="6" fillId="2" borderId="17" xfId="0" applyNumberFormat="1" applyFont="1" applyFill="1" applyBorder="1" applyAlignment="1" applyProtection="1">
      <alignment horizontal="center" vertical="center"/>
      <protection locked="0"/>
    </xf>
    <xf numFmtId="3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2" borderId="27" xfId="0" applyNumberFormat="1" applyFont="1" applyFill="1" applyBorder="1" applyAlignment="1" applyProtection="1">
      <alignment horizontal="center" vertical="center"/>
      <protection locked="0"/>
    </xf>
    <xf numFmtId="3" fontId="6" fillId="2" borderId="29" xfId="0" applyNumberFormat="1" applyFont="1" applyFill="1" applyBorder="1" applyAlignment="1" applyProtection="1">
      <alignment horizontal="center" vertical="center"/>
      <protection locked="0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hidden="1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34" xfId="0" applyNumberFormat="1" applyFont="1" applyFill="1" applyBorder="1" applyAlignment="1" applyProtection="1">
      <alignment horizontal="center" vertical="center"/>
      <protection locked="0"/>
    </xf>
    <xf numFmtId="4" fontId="6" fillId="2" borderId="34" xfId="0" applyNumberFormat="1" applyFont="1" applyFill="1" applyBorder="1" applyAlignment="1" applyProtection="1">
      <alignment horizontal="center" vertical="center"/>
      <protection locked="0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3" fontId="3" fillId="2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43" xfId="0" applyNumberFormat="1" applyFont="1" applyFill="1" applyBorder="1" applyAlignment="1" applyProtection="1">
      <alignment horizontal="center" vertical="center"/>
    </xf>
    <xf numFmtId="3" fontId="3" fillId="5" borderId="33" xfId="0" applyNumberFormat="1" applyFont="1" applyFill="1" applyBorder="1" applyAlignment="1" applyProtection="1">
      <alignment horizontal="center" vertical="center"/>
    </xf>
    <xf numFmtId="3" fontId="3" fillId="5" borderId="29" xfId="0" applyNumberFormat="1" applyFont="1" applyFill="1" applyBorder="1" applyAlignment="1" applyProtection="1">
      <alignment horizontal="center" vertical="center"/>
    </xf>
    <xf numFmtId="3" fontId="3" fillId="5" borderId="30" xfId="0" applyNumberFormat="1" applyFont="1" applyFill="1" applyBorder="1" applyAlignment="1" applyProtection="1">
      <alignment horizontal="center" vertical="center"/>
    </xf>
    <xf numFmtId="4" fontId="5" fillId="3" borderId="7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2" borderId="32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32" xfId="0" applyNumberFormat="1" applyFont="1" applyBorder="1" applyAlignment="1" applyProtection="1">
      <alignment horizontal="center" vertical="center"/>
      <protection locked="0"/>
    </xf>
    <xf numFmtId="4" fontId="5" fillId="3" borderId="21" xfId="0" applyNumberFormat="1" applyFont="1" applyFill="1" applyBorder="1" applyAlignment="1" applyProtection="1">
      <alignment horizontal="center" vertical="center"/>
    </xf>
    <xf numFmtId="4" fontId="3" fillId="0" borderId="34" xfId="0" applyNumberFormat="1" applyFont="1" applyBorder="1" applyAlignment="1" applyProtection="1">
      <alignment horizontal="center" vertical="center"/>
      <protection locked="0"/>
    </xf>
    <xf numFmtId="4" fontId="3" fillId="0" borderId="38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31" xfId="0" applyNumberFormat="1" applyFont="1" applyBorder="1" applyAlignment="1" applyProtection="1">
      <alignment horizontal="center" vertical="center"/>
      <protection locked="0"/>
    </xf>
    <xf numFmtId="4" fontId="3" fillId="2" borderId="34" xfId="0" applyNumberFormat="1" applyFont="1" applyFill="1" applyBorder="1" applyAlignment="1" applyProtection="1">
      <alignment horizontal="center" vertical="center"/>
      <protection locked="0"/>
    </xf>
    <xf numFmtId="4" fontId="3" fillId="2" borderId="16" xfId="0" applyNumberFormat="1" applyFont="1" applyFill="1" applyBorder="1" applyAlignment="1" applyProtection="1">
      <alignment horizontal="center" vertical="center"/>
      <protection locked="0"/>
    </xf>
    <xf numFmtId="4" fontId="3" fillId="2" borderId="31" xfId="0" applyNumberFormat="1" applyFont="1" applyFill="1" applyBorder="1" applyAlignment="1" applyProtection="1">
      <alignment horizontal="center" vertic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</xf>
    <xf numFmtId="4" fontId="3" fillId="5" borderId="14" xfId="0" applyNumberFormat="1" applyFont="1" applyFill="1" applyBorder="1" applyAlignment="1" applyProtection="1">
      <alignment horizontal="center" vertical="center"/>
    </xf>
    <xf numFmtId="4" fontId="3" fillId="5" borderId="17" xfId="0" applyNumberFormat="1" applyFont="1" applyFill="1" applyBorder="1" applyAlignment="1" applyProtection="1">
      <alignment horizontal="center" vertical="center"/>
    </xf>
    <xf numFmtId="4" fontId="3" fillId="5" borderId="11" xfId="0" applyNumberFormat="1" applyFont="1" applyFill="1" applyBorder="1" applyAlignment="1" applyProtection="1">
      <alignment horizontal="center" vertical="center"/>
    </xf>
    <xf numFmtId="4" fontId="3" fillId="5" borderId="32" xfId="0" applyNumberFormat="1" applyFont="1" applyFill="1" applyBorder="1" applyAlignment="1" applyProtection="1">
      <alignment horizontal="center" vertical="center"/>
    </xf>
    <xf numFmtId="4" fontId="3" fillId="5" borderId="16" xfId="0" applyNumberFormat="1" applyFont="1" applyFill="1" applyBorder="1" applyAlignment="1" applyProtection="1">
      <alignment horizontal="center" vertical="center"/>
    </xf>
    <xf numFmtId="4" fontId="3" fillId="5" borderId="3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4" fontId="3" fillId="0" borderId="27" xfId="0" applyNumberFormat="1" applyFont="1" applyFill="1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4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center" vertical="center"/>
    </xf>
    <xf numFmtId="3" fontId="4" fillId="5" borderId="12" xfId="0" applyNumberFormat="1" applyFont="1" applyFill="1" applyBorder="1" applyAlignment="1" applyProtection="1">
      <alignment horizontal="center" vertical="center"/>
    </xf>
    <xf numFmtId="4" fontId="4" fillId="5" borderId="42" xfId="0" applyNumberFormat="1" applyFont="1" applyFill="1" applyBorder="1" applyAlignment="1" applyProtection="1">
      <alignment horizontal="center" vertical="center"/>
    </xf>
    <xf numFmtId="4" fontId="4" fillId="5" borderId="15" xfId="0" applyNumberFormat="1" applyFont="1" applyFill="1" applyBorder="1" applyAlignment="1" applyProtection="1">
      <alignment horizontal="center" vertical="center"/>
    </xf>
    <xf numFmtId="3" fontId="4" fillId="5" borderId="15" xfId="0" applyNumberFormat="1" applyFont="1" applyFill="1" applyBorder="1" applyAlignment="1" applyProtection="1">
      <alignment horizontal="center" vertical="center"/>
    </xf>
    <xf numFmtId="3" fontId="5" fillId="5" borderId="33" xfId="0" applyNumberFormat="1" applyFont="1" applyFill="1" applyBorder="1" applyAlignment="1" applyProtection="1">
      <alignment horizontal="center" vertical="center"/>
    </xf>
    <xf numFmtId="4" fontId="5" fillId="5" borderId="11" xfId="0" applyNumberFormat="1" applyFont="1" applyFill="1" applyBorder="1" applyAlignment="1" applyProtection="1">
      <alignment horizontal="center" vertical="center"/>
    </xf>
    <xf numFmtId="4" fontId="5" fillId="5" borderId="54" xfId="0" applyNumberFormat="1" applyFont="1" applyFill="1" applyBorder="1" applyAlignment="1" applyProtection="1">
      <alignment horizontal="center" vertical="center"/>
    </xf>
    <xf numFmtId="3" fontId="5" fillId="5" borderId="46" xfId="0" applyNumberFormat="1" applyFont="1" applyFill="1" applyBorder="1" applyAlignment="1" applyProtection="1">
      <alignment horizontal="center" vertical="center"/>
    </xf>
    <xf numFmtId="3" fontId="4" fillId="5" borderId="4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protection locked="0"/>
    </xf>
    <xf numFmtId="3" fontId="3" fillId="0" borderId="43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3" fontId="4" fillId="5" borderId="37" xfId="0" applyNumberFormat="1" applyFont="1" applyFill="1" applyBorder="1" applyAlignment="1" applyProtection="1">
      <alignment horizontal="center" vertical="center"/>
    </xf>
    <xf numFmtId="4" fontId="4" fillId="5" borderId="37" xfId="0" applyNumberFormat="1" applyFont="1" applyFill="1" applyBorder="1" applyAlignment="1" applyProtection="1">
      <alignment horizontal="center" vertical="center"/>
    </xf>
    <xf numFmtId="4" fontId="4" fillId="5" borderId="47" xfId="0" applyNumberFormat="1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2" fontId="36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3" fontId="5" fillId="4" borderId="6" xfId="0" applyNumberFormat="1" applyFont="1" applyFill="1" applyBorder="1" applyAlignment="1" applyProtection="1">
      <alignment horizontal="center" vertical="center"/>
    </xf>
    <xf numFmtId="4" fontId="5" fillId="4" borderId="7" xfId="0" applyNumberFormat="1" applyFont="1" applyFill="1" applyBorder="1" applyAlignment="1" applyProtection="1">
      <alignment horizontal="center" vertical="center"/>
    </xf>
    <xf numFmtId="4" fontId="5" fillId="4" borderId="8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vertical="center"/>
    </xf>
    <xf numFmtId="3" fontId="37" fillId="0" borderId="0" xfId="0" applyNumberFormat="1" applyFont="1" applyAlignment="1" applyProtection="1">
      <alignment horizontal="center" vertical="center"/>
    </xf>
    <xf numFmtId="3" fontId="36" fillId="0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3" xfId="0" applyNumberFormat="1" applyFon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26" xfId="0" applyFont="1" applyFill="1" applyBorder="1" applyAlignment="1" applyProtection="1">
      <alignment horizontal="center" vertical="center" wrapText="1"/>
    </xf>
    <xf numFmtId="0" fontId="31" fillId="2" borderId="27" xfId="0" applyFont="1" applyFill="1" applyBorder="1" applyAlignment="1" applyProtection="1">
      <alignment horizontal="center" vertical="center" wrapText="1"/>
    </xf>
    <xf numFmtId="0" fontId="41" fillId="2" borderId="27" xfId="0" applyFont="1" applyFill="1" applyBorder="1" applyAlignment="1" applyProtection="1">
      <alignment horizontal="center" vertical="center" wrapText="1"/>
    </xf>
    <xf numFmtId="0" fontId="41" fillId="2" borderId="52" xfId="0" applyFont="1" applyFill="1" applyBorder="1" applyAlignment="1" applyProtection="1">
      <alignment horizontal="center" vertical="center" wrapText="1"/>
    </xf>
    <xf numFmtId="3" fontId="6" fillId="2" borderId="44" xfId="0" applyNumberFormat="1" applyFont="1" applyFill="1" applyBorder="1" applyAlignment="1" applyProtection="1">
      <alignment horizontal="center" vertical="center"/>
      <protection locked="0"/>
    </xf>
    <xf numFmtId="4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5" fontId="36" fillId="0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</xf>
    <xf numFmtId="4" fontId="37" fillId="0" borderId="0" xfId="0" applyNumberFormat="1" applyFont="1" applyAlignment="1" applyProtection="1">
      <alignment horizontal="center" vertical="center"/>
    </xf>
    <xf numFmtId="3" fontId="37" fillId="0" borderId="0" xfId="0" applyNumberFormat="1" applyFont="1" applyFill="1" applyAlignment="1" applyProtection="1">
      <alignment horizontal="center" vertical="center"/>
    </xf>
    <xf numFmtId="165" fontId="37" fillId="0" borderId="0" xfId="0" applyNumberFormat="1" applyFont="1" applyFill="1" applyAlignment="1" applyProtection="1">
      <alignment horizontal="center" vertical="center"/>
    </xf>
    <xf numFmtId="3" fontId="4" fillId="5" borderId="28" xfId="0" applyNumberFormat="1" applyFont="1" applyFill="1" applyBorder="1" applyAlignment="1" applyProtection="1">
      <alignment horizontal="center" vertical="center"/>
    </xf>
    <xf numFmtId="3" fontId="4" fillId="5" borderId="17" xfId="0" applyNumberFormat="1" applyFont="1" applyFill="1" applyBorder="1" applyAlignment="1" applyProtection="1">
      <alignment horizontal="center" vertical="center"/>
    </xf>
    <xf numFmtId="4" fontId="4" fillId="5" borderId="17" xfId="0" applyNumberFormat="1" applyFont="1" applyFill="1" applyBorder="1" applyAlignment="1" applyProtection="1">
      <alignment horizontal="center" vertical="center" wrapText="1"/>
    </xf>
    <xf numFmtId="4" fontId="4" fillId="5" borderId="32" xfId="0" applyNumberFormat="1" applyFont="1" applyFill="1" applyBorder="1" applyAlignment="1" applyProtection="1">
      <alignment horizontal="center" vertical="center" wrapText="1"/>
    </xf>
    <xf numFmtId="3" fontId="36" fillId="0" borderId="0" xfId="0" applyNumberFormat="1" applyFont="1" applyAlignment="1" applyProtection="1">
      <alignment horizontal="center" vertical="center"/>
      <protection hidden="1"/>
    </xf>
    <xf numFmtId="4" fontId="36" fillId="0" borderId="0" xfId="0" applyNumberFormat="1" applyFont="1" applyAlignment="1" applyProtection="1">
      <alignment horizontal="center" vertical="center"/>
      <protection hidden="1"/>
    </xf>
    <xf numFmtId="3" fontId="5" fillId="6" borderId="0" xfId="0" applyNumberFormat="1" applyFont="1" applyFill="1" applyBorder="1" applyAlignment="1" applyProtection="1">
      <alignment horizontal="center" vertical="center"/>
    </xf>
    <xf numFmtId="165" fontId="5" fillId="6" borderId="0" xfId="0" applyNumberFormat="1" applyFont="1" applyFill="1" applyAlignment="1" applyProtection="1">
      <alignment horizontal="center" vertical="center"/>
    </xf>
    <xf numFmtId="164" fontId="5" fillId="6" borderId="0" xfId="0" applyNumberFormat="1" applyFont="1" applyFill="1" applyAlignment="1" applyProtection="1">
      <alignment horizontal="center" vertical="center"/>
    </xf>
    <xf numFmtId="3" fontId="36" fillId="4" borderId="0" xfId="0" applyNumberFormat="1" applyFont="1" applyFill="1" applyAlignment="1" applyProtection="1">
      <alignment horizontal="center" vertical="center"/>
      <protection hidden="1"/>
    </xf>
    <xf numFmtId="164" fontId="36" fillId="4" borderId="0" xfId="0" applyNumberFormat="1" applyFont="1" applyFill="1" applyAlignment="1" applyProtection="1">
      <alignment horizontal="center" vertical="center"/>
      <protection hidden="1"/>
    </xf>
    <xf numFmtId="3" fontId="36" fillId="6" borderId="0" xfId="0" applyNumberFormat="1" applyFont="1" applyFill="1" applyBorder="1" applyAlignment="1" applyProtection="1">
      <alignment horizontal="center" vertical="center"/>
    </xf>
    <xf numFmtId="3" fontId="36" fillId="6" borderId="0" xfId="0" applyNumberFormat="1" applyFont="1" applyFill="1" applyAlignment="1" applyProtection="1">
      <alignment horizontal="center" vertical="center"/>
      <protection hidden="1"/>
    </xf>
    <xf numFmtId="165" fontId="36" fillId="6" borderId="0" xfId="0" applyNumberFormat="1" applyFont="1" applyFill="1" applyAlignment="1" applyProtection="1">
      <alignment horizontal="center" vertical="center"/>
      <protection hidden="1"/>
    </xf>
    <xf numFmtId="164" fontId="36" fillId="6" borderId="0" xfId="0" applyNumberFormat="1" applyFont="1" applyFill="1" applyAlignment="1" applyProtection="1">
      <alignment horizontal="center" vertical="center"/>
    </xf>
    <xf numFmtId="3" fontId="36" fillId="4" borderId="0" xfId="0" applyNumberFormat="1" applyFont="1" applyFill="1" applyBorder="1" applyAlignment="1" applyProtection="1">
      <alignment horizontal="center" vertical="center"/>
    </xf>
    <xf numFmtId="164" fontId="36" fillId="4" borderId="0" xfId="0" applyNumberFormat="1" applyFont="1" applyFill="1" applyAlignment="1" applyProtection="1">
      <alignment horizontal="center" vertical="center"/>
    </xf>
    <xf numFmtId="3" fontId="36" fillId="4" borderId="0" xfId="0" applyNumberFormat="1" applyFont="1" applyFill="1" applyAlignment="1" applyProtection="1">
      <alignment horizontal="center" vertical="center"/>
    </xf>
    <xf numFmtId="165" fontId="36" fillId="4" borderId="0" xfId="0" applyNumberFormat="1" applyFont="1" applyFill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left" vertical="center" wrapText="1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35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 wrapText="1"/>
    </xf>
    <xf numFmtId="0" fontId="6" fillId="2" borderId="53" xfId="0" applyFont="1" applyFill="1" applyBorder="1" applyAlignment="1" applyProtection="1">
      <alignment horizontal="left" vertical="center" wrapText="1"/>
    </xf>
    <xf numFmtId="0" fontId="6" fillId="2" borderId="47" xfId="0" applyFont="1" applyFill="1" applyBorder="1" applyAlignment="1" applyProtection="1">
      <alignment horizontal="left" vertical="center" wrapText="1"/>
    </xf>
    <xf numFmtId="0" fontId="21" fillId="2" borderId="20" xfId="0" applyFont="1" applyFill="1" applyBorder="1" applyAlignment="1" applyProtection="1">
      <alignment horizontal="right" vertical="center" wrapText="1"/>
    </xf>
    <xf numFmtId="0" fontId="21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" fontId="14" fillId="2" borderId="0" xfId="0" applyNumberFormat="1" applyFont="1" applyFill="1" applyBorder="1" applyAlignment="1" applyProtection="1">
      <alignment horizontal="center" vertical="top"/>
      <protection locked="0"/>
    </xf>
    <xf numFmtId="0" fontId="11" fillId="5" borderId="49" xfId="0" applyFont="1" applyFill="1" applyBorder="1" applyAlignment="1" applyProtection="1">
      <alignment horizontal="center" vertical="center" wrapText="1"/>
    </xf>
    <xf numFmtId="0" fontId="11" fillId="5" borderId="51" xfId="0" applyFont="1" applyFill="1" applyBorder="1" applyAlignment="1" applyProtection="1">
      <alignment horizontal="center" vertical="center" wrapText="1"/>
    </xf>
    <xf numFmtId="0" fontId="11" fillId="5" borderId="50" xfId="0" applyFont="1" applyFill="1" applyBorder="1" applyAlignment="1" applyProtection="1">
      <alignment horizontal="center" vertical="center" wrapText="1"/>
    </xf>
    <xf numFmtId="0" fontId="11" fillId="2" borderId="40" xfId="0" applyFont="1" applyFill="1" applyBorder="1" applyAlignment="1" applyProtection="1">
      <alignment horizontal="center" vertical="center" wrapText="1"/>
    </xf>
    <xf numFmtId="0" fontId="11" fillId="2" borderId="4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2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25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5" borderId="48" xfId="0" applyFont="1" applyFill="1" applyBorder="1" applyAlignment="1" applyProtection="1">
      <alignment horizontal="center" vertical="center" wrapText="1"/>
    </xf>
    <xf numFmtId="0" fontId="11" fillId="5" borderId="41" xfId="0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21" xfId="0" applyFont="1" applyFill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5" borderId="5" xfId="0" applyFont="1" applyFill="1" applyBorder="1" applyAlignment="1" applyProtection="1">
      <alignment horizontal="left" vertical="center" wrapText="1"/>
    </xf>
    <xf numFmtId="0" fontId="9" fillId="5" borderId="23" xfId="0" applyFont="1" applyFill="1" applyBorder="1" applyAlignment="1" applyProtection="1">
      <alignment horizontal="left" vertical="center" wrapText="1"/>
    </xf>
    <xf numFmtId="0" fontId="9" fillId="5" borderId="24" xfId="0" applyFont="1" applyFill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52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</cellXfs>
  <cellStyles count="18">
    <cellStyle name="Ezres 2" xfId="1"/>
    <cellStyle name="Normál" xfId="0" builtinId="0"/>
    <cellStyle name="Normal 2" xfId="2"/>
    <cellStyle name="Normál 2" xfId="3"/>
    <cellStyle name="Normál 23" xfId="4"/>
    <cellStyle name="Normál 23 2" xfId="5"/>
    <cellStyle name="Normál 3" xfId="6"/>
    <cellStyle name="Normál 3 2" xfId="7"/>
    <cellStyle name="Normál 3 3" xfId="8"/>
    <cellStyle name="Normál 4" xfId="9"/>
    <cellStyle name="Normál 4 2" xfId="10"/>
    <cellStyle name="Normál 5" xfId="11"/>
    <cellStyle name="Normál 6" xfId="12"/>
    <cellStyle name="Normál 7" xfId="13"/>
    <cellStyle name="Százalék 2" xfId="14"/>
    <cellStyle name="Százalék 2 2" xfId="15"/>
    <cellStyle name="Százalék 3" xfId="16"/>
    <cellStyle name="Százalék 3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yugat/Dokumentumok/kontrolling/JELENT&#201;SEK/Havi%20jelent&#233;s/M&#193;K%20havi%20jelent&#233;s/HAVI%20ELSZ&#193;MOL&#193;SOK/Havi_tamogatas_elsz/MAK_analitika_10_hohoz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10\Aj&#225;nlatk&#233;sz&#237;t&#337;_20190101_v21.10_NYITOTT_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03\Aj&#225;nlatk&#233;sz&#237;t&#337;_20190101_v21.03_NYITOTT_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ÁK teljes"/>
      <sheetName val="Munka1"/>
      <sheetName val="MÁK OTK 15.sor"/>
      <sheetName val="Adatkocka-Partner"/>
      <sheetName val="Adatkocka-hitel"/>
      <sheetName val="adatkocka H1480"/>
      <sheetName val="12. sorhoz"/>
      <sheetName val=" kamattám.lista H1480"/>
      <sheetName val="kamattám.lista OTK 15.sor"/>
      <sheetName val="ami kimarad a 10.havi jelenté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Kezdolap"/>
      <sheetName val="Cashflow IGÉNYELT MAX THM"/>
      <sheetName val="P_Fióklista"/>
      <sheetName val="Adatrögzítés TÁMOGATÁS"/>
      <sheetName val="Eredmények"/>
      <sheetName val="jelzáloghitel igénylolap"/>
      <sheetName val="DOK_Doksilista"/>
      <sheetName val="DOK_Doksilista_"/>
      <sheetName val="Adatrögzítés CIB24"/>
      <sheetName val="Egyszerusített kalkuláció"/>
      <sheetName val="Repi_pelda"/>
      <sheetName val="MFL_Termék ismerteto"/>
      <sheetName val="DOK_Ajanlat"/>
      <sheetName val="PARA"/>
      <sheetName val="well_located_ingatlan"/>
      <sheetName val="Munka1"/>
      <sheetName val="MFL2_Cashflow IGÉNYELT"/>
      <sheetName val="Cashflow IGÉNYELT"/>
      <sheetName val="Adatrögzítés"/>
      <sheetName val="Adatok"/>
      <sheetName val="MFL_Ajánlat"/>
      <sheetName val="MFL_Doksilista"/>
      <sheetName val="PARA_DOKULISTA"/>
      <sheetName val="DOK_Ajánlat_CIB24"/>
      <sheetName val="DOK_Elomin"/>
      <sheetName val="DOK_Adatösszefoglaló"/>
      <sheetName val="Hitel lefutása"/>
      <sheetName val="ODS"/>
      <sheetName val="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6">
          <cell r="E186">
            <v>25000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Cashflow IGÉNYELT"/>
      <sheetName val="Adatok"/>
      <sheetName val="Cashflow IGÉNYELT MAX THM"/>
      <sheetName val="Kezdőlap"/>
      <sheetName val="well_located_ingatlan"/>
      <sheetName val="P_Fióklista"/>
      <sheetName val="Adatrögzítés"/>
      <sheetName val="DOK_Ajanlat"/>
      <sheetName val="Adatrögzítés CIB24"/>
      <sheetName val="Egyszerűsített kalkuláció"/>
      <sheetName val="PARA"/>
      <sheetName val="MFL_Termék ismertető"/>
      <sheetName val="MFL_Ajánlat"/>
      <sheetName val="MFL_Doksilista"/>
      <sheetName val="DOK_Doksilista"/>
      <sheetName val="jelzáloghitel igénylőlap"/>
      <sheetName val="Repi_pelda"/>
      <sheetName val="Adatrögzítés TÁMOGATÁS"/>
      <sheetName val="Eredmények"/>
      <sheetName val="DOK_Ajánlat_CIB24"/>
      <sheetName val="DOK_Elomin"/>
      <sheetName val="DOK_Adatösszefoglaló"/>
      <sheetName val="Hitel lefutása"/>
      <sheetName val="ODS"/>
      <sheetName val="OD"/>
      <sheetName val="PARA_DOKU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8"/>
  <sheetViews>
    <sheetView showGridLines="0" tabSelected="1" zoomScale="35" zoomScaleNormal="35" workbookViewId="0">
      <selection sqref="A1:L1"/>
    </sheetView>
  </sheetViews>
  <sheetFormatPr defaultColWidth="2.33203125" defaultRowHeight="33" customHeight="1"/>
  <cols>
    <col min="1" max="1" width="35.77734375" style="22" customWidth="1"/>
    <col min="2" max="2" width="25.77734375" style="21" customWidth="1"/>
    <col min="3" max="3" width="25.33203125" style="21" customWidth="1"/>
    <col min="4" max="5" width="25.33203125" style="23" customWidth="1"/>
    <col min="6" max="6" width="25.33203125" style="16" customWidth="1"/>
    <col min="7" max="8" width="25.33203125" style="21" customWidth="1"/>
    <col min="9" max="9" width="26.21875" style="21" customWidth="1"/>
    <col min="10" max="10" width="26.77734375" style="21" customWidth="1"/>
    <col min="11" max="12" width="25.33203125" style="21" customWidth="1"/>
    <col min="13" max="14" width="24.77734375" style="21" customWidth="1"/>
    <col min="15" max="31" width="2.33203125" style="21"/>
    <col min="32" max="38" width="25.33203125" style="21" customWidth="1"/>
    <col min="39" max="16384" width="2.33203125" style="21"/>
  </cols>
  <sheetData>
    <row r="1" spans="1:14" ht="33" customHeight="1">
      <c r="A1" s="227" t="s">
        <v>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4" ht="39.6" customHeight="1">
      <c r="A2" s="228" t="s">
        <v>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4" ht="72" customHeight="1">
      <c r="A3" s="218" t="s">
        <v>59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4" s="16" customFormat="1" ht="84" customHeight="1">
      <c r="A4" s="229" t="s">
        <v>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44"/>
    </row>
    <row r="5" spans="1:14" s="16" customFormat="1" ht="48" customHeight="1">
      <c r="A5" s="230" t="s">
        <v>25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1"/>
    </row>
    <row r="6" spans="1:14" s="16" customFormat="1" ht="22.8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21"/>
      <c r="L6" s="21"/>
      <c r="M6" s="21"/>
    </row>
    <row r="7" spans="1:14" s="16" customFormat="1" ht="45.6" customHeight="1">
      <c r="A7" s="125"/>
      <c r="B7" s="125"/>
      <c r="C7" s="125"/>
      <c r="D7" s="125"/>
      <c r="E7" s="125"/>
      <c r="F7" s="125"/>
      <c r="G7" s="125"/>
    </row>
    <row r="8" spans="1:14" s="115" customFormat="1" ht="64.2" customHeight="1">
      <c r="A8" s="232" t="s">
        <v>60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4" ht="66" customHeight="1" thickBot="1">
      <c r="A9" s="219"/>
      <c r="B9" s="219"/>
      <c r="C9" s="219"/>
      <c r="D9" s="219"/>
      <c r="E9" s="219"/>
      <c r="F9" s="219"/>
      <c r="G9" s="219"/>
      <c r="H9" s="219"/>
      <c r="I9" s="219"/>
      <c r="J9" s="219"/>
    </row>
    <row r="10" spans="1:14" ht="75" customHeight="1">
      <c r="A10" s="233" t="s">
        <v>65</v>
      </c>
      <c r="B10" s="234"/>
      <c r="C10" s="238" t="s">
        <v>38</v>
      </c>
      <c r="D10" s="239"/>
      <c r="E10" s="240"/>
      <c r="F10" s="241" t="s">
        <v>31</v>
      </c>
      <c r="G10" s="242"/>
      <c r="H10" s="243"/>
      <c r="I10" s="238" t="s">
        <v>37</v>
      </c>
      <c r="J10" s="239"/>
      <c r="K10" s="240"/>
      <c r="L10" s="220" t="s">
        <v>21</v>
      </c>
    </row>
    <row r="11" spans="1:14" ht="79.2">
      <c r="A11" s="235"/>
      <c r="B11" s="218"/>
      <c r="C11" s="148" t="s">
        <v>39</v>
      </c>
      <c r="D11" s="149" t="s">
        <v>19</v>
      </c>
      <c r="E11" s="150" t="s">
        <v>10</v>
      </c>
      <c r="F11" s="151" t="s">
        <v>18</v>
      </c>
      <c r="G11" s="149" t="s">
        <v>19</v>
      </c>
      <c r="H11" s="150" t="s">
        <v>10</v>
      </c>
      <c r="I11" s="151" t="s">
        <v>18</v>
      </c>
      <c r="J11" s="149" t="s">
        <v>19</v>
      </c>
      <c r="K11" s="150" t="s">
        <v>10</v>
      </c>
      <c r="L11" s="221"/>
    </row>
    <row r="12" spans="1:14" ht="27" customHeight="1" thickBot="1">
      <c r="A12" s="236"/>
      <c r="B12" s="237"/>
      <c r="C12" s="225" t="s">
        <v>11</v>
      </c>
      <c r="D12" s="231"/>
      <c r="E12" s="231"/>
      <c r="F12" s="225" t="s">
        <v>11</v>
      </c>
      <c r="G12" s="231"/>
      <c r="H12" s="231"/>
      <c r="I12" s="225" t="s">
        <v>11</v>
      </c>
      <c r="J12" s="231"/>
      <c r="K12" s="231"/>
      <c r="L12" s="222"/>
    </row>
    <row r="13" spans="1:14" ht="49.95" customHeight="1">
      <c r="A13" s="210" t="s">
        <v>12</v>
      </c>
      <c r="B13" s="211"/>
      <c r="C13" s="36">
        <v>0</v>
      </c>
      <c r="D13" s="37">
        <v>0</v>
      </c>
      <c r="E13" s="18">
        <v>0</v>
      </c>
      <c r="F13" s="36">
        <v>0</v>
      </c>
      <c r="G13" s="37">
        <v>0</v>
      </c>
      <c r="H13" s="18">
        <v>0</v>
      </c>
      <c r="I13" s="36">
        <v>0</v>
      </c>
      <c r="J13" s="37">
        <v>0</v>
      </c>
      <c r="K13" s="18">
        <v>0</v>
      </c>
      <c r="L13" s="191">
        <f>C13+D13+E13+F13+G13+H13+I13+J13+K13</f>
        <v>0</v>
      </c>
    </row>
    <row r="14" spans="1:14" ht="49.95" customHeight="1">
      <c r="A14" s="212" t="s">
        <v>16</v>
      </c>
      <c r="B14" s="213"/>
      <c r="C14" s="38">
        <v>0</v>
      </c>
      <c r="D14" s="34">
        <v>0</v>
      </c>
      <c r="E14" s="122">
        <v>0</v>
      </c>
      <c r="F14" s="38">
        <v>0</v>
      </c>
      <c r="G14" s="34">
        <v>0</v>
      </c>
      <c r="H14" s="17">
        <v>0</v>
      </c>
      <c r="I14" s="38">
        <v>0</v>
      </c>
      <c r="J14" s="34">
        <v>0</v>
      </c>
      <c r="K14" s="17">
        <v>0</v>
      </c>
      <c r="L14" s="192">
        <f>C14+D14+E14+F14+G14+H14+I14+J14+K14</f>
        <v>0</v>
      </c>
    </row>
    <row r="15" spans="1:14" ht="49.95" customHeight="1">
      <c r="A15" s="212" t="s">
        <v>22</v>
      </c>
      <c r="B15" s="213"/>
      <c r="C15" s="39">
        <v>0</v>
      </c>
      <c r="D15" s="35">
        <v>0</v>
      </c>
      <c r="E15" s="123">
        <v>0</v>
      </c>
      <c r="F15" s="39">
        <v>0</v>
      </c>
      <c r="G15" s="35">
        <v>0</v>
      </c>
      <c r="H15" s="40">
        <v>0</v>
      </c>
      <c r="I15" s="39">
        <v>0</v>
      </c>
      <c r="J15" s="35">
        <v>0</v>
      </c>
      <c r="K15" s="40">
        <v>0</v>
      </c>
      <c r="L15" s="193">
        <f>C15+D15+E15+F15+G15+H15+I15+J15+K15</f>
        <v>0</v>
      </c>
    </row>
    <row r="16" spans="1:14" ht="49.95" customHeight="1">
      <c r="A16" s="212" t="s">
        <v>15</v>
      </c>
      <c r="B16" s="213"/>
      <c r="C16" s="38">
        <v>0</v>
      </c>
      <c r="D16" s="34">
        <v>0</v>
      </c>
      <c r="E16" s="17">
        <v>0</v>
      </c>
      <c r="F16" s="38">
        <v>0</v>
      </c>
      <c r="G16" s="34">
        <v>0</v>
      </c>
      <c r="H16" s="17">
        <v>0</v>
      </c>
      <c r="I16" s="38">
        <v>0</v>
      </c>
      <c r="J16" s="34">
        <v>0</v>
      </c>
      <c r="K16" s="17">
        <v>0</v>
      </c>
      <c r="L16" s="192">
        <f>C16+D16+E16+F16+G16+H16+I16+J16+K16</f>
        <v>0</v>
      </c>
      <c r="N16" s="120"/>
    </row>
    <row r="17" spans="1:19" ht="49.95" customHeight="1" thickBot="1">
      <c r="A17" s="214" t="s">
        <v>23</v>
      </c>
      <c r="B17" s="215"/>
      <c r="C17" s="41">
        <v>0</v>
      </c>
      <c r="D17" s="42">
        <v>0</v>
      </c>
      <c r="E17" s="43">
        <v>0</v>
      </c>
      <c r="F17" s="41">
        <v>0</v>
      </c>
      <c r="G17" s="42">
        <v>0</v>
      </c>
      <c r="H17" s="43">
        <v>0</v>
      </c>
      <c r="I17" s="41">
        <v>0</v>
      </c>
      <c r="J17" s="42">
        <v>0</v>
      </c>
      <c r="K17" s="43">
        <v>0</v>
      </c>
      <c r="L17" s="194">
        <f>C17+D17+E17+F17+G17+H17+I17+J17+K17</f>
        <v>0</v>
      </c>
      <c r="N17" s="120"/>
    </row>
    <row r="18" spans="1:19" ht="50.4" customHeight="1">
      <c r="A18" s="19"/>
      <c r="C18" s="120"/>
      <c r="D18" s="121"/>
      <c r="E18" s="121"/>
      <c r="F18" s="45"/>
      <c r="G18" s="45"/>
      <c r="H18" s="45"/>
      <c r="I18" s="16"/>
      <c r="J18" s="216"/>
      <c r="K18" s="217"/>
      <c r="L18" s="217"/>
      <c r="Q18" s="115"/>
      <c r="R18" s="115"/>
      <c r="S18" s="115"/>
    </row>
    <row r="19" spans="1:19" ht="52.2" customHeight="1">
      <c r="A19" s="245" t="s">
        <v>36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Q19" s="16"/>
      <c r="R19" s="16"/>
      <c r="S19" s="16"/>
    </row>
    <row r="20" spans="1:19" ht="78" customHeight="1">
      <c r="A20" s="19"/>
      <c r="B20" s="20"/>
      <c r="C20" s="45"/>
      <c r="D20" s="45"/>
      <c r="E20" s="45"/>
      <c r="F20" s="45"/>
      <c r="G20" s="46"/>
      <c r="H20" s="16"/>
      <c r="I20" s="16"/>
      <c r="J20" s="16"/>
      <c r="Q20" s="16"/>
      <c r="R20" s="16"/>
      <c r="S20" s="16"/>
    </row>
    <row r="21" spans="1:19" s="16" customFormat="1" ht="65.400000000000006" customHeight="1">
      <c r="A21" s="218" t="s">
        <v>61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9" s="16" customFormat="1" ht="52.2" customHeight="1" thickBo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19" s="16" customFormat="1" ht="88.8" customHeight="1">
      <c r="B23" s="233" t="s">
        <v>65</v>
      </c>
      <c r="C23" s="246"/>
      <c r="D23" s="223" t="s">
        <v>33</v>
      </c>
      <c r="E23" s="224"/>
      <c r="F23" s="223" t="s">
        <v>31</v>
      </c>
      <c r="G23" s="224"/>
      <c r="H23" s="223" t="s">
        <v>32</v>
      </c>
      <c r="I23" s="224"/>
      <c r="J23" s="220" t="s">
        <v>20</v>
      </c>
    </row>
    <row r="24" spans="1:19" s="16" customFormat="1" ht="79.95" customHeight="1">
      <c r="B24" s="235"/>
      <c r="C24" s="247"/>
      <c r="D24" s="142" t="s">
        <v>19</v>
      </c>
      <c r="E24" s="143" t="s">
        <v>10</v>
      </c>
      <c r="F24" s="142" t="s">
        <v>19</v>
      </c>
      <c r="G24" s="143" t="s">
        <v>10</v>
      </c>
      <c r="H24" s="142" t="s">
        <v>19</v>
      </c>
      <c r="I24" s="143" t="s">
        <v>10</v>
      </c>
      <c r="J24" s="221"/>
    </row>
    <row r="25" spans="1:19" s="16" customFormat="1" ht="27" customHeight="1" thickBot="1">
      <c r="B25" s="236"/>
      <c r="C25" s="248"/>
      <c r="D25" s="225" t="s">
        <v>11</v>
      </c>
      <c r="E25" s="226"/>
      <c r="F25" s="225" t="s">
        <v>11</v>
      </c>
      <c r="G25" s="226"/>
      <c r="H25" s="225" t="s">
        <v>11</v>
      </c>
      <c r="I25" s="226"/>
      <c r="J25" s="222"/>
    </row>
    <row r="26" spans="1:19" s="16" customFormat="1" ht="49.95" customHeight="1">
      <c r="B26" s="210" t="s">
        <v>12</v>
      </c>
      <c r="C26" s="211"/>
      <c r="D26" s="37">
        <v>0</v>
      </c>
      <c r="E26" s="49">
        <v>0</v>
      </c>
      <c r="F26" s="36">
        <v>0</v>
      </c>
      <c r="G26" s="18">
        <v>0</v>
      </c>
      <c r="H26" s="36">
        <v>0</v>
      </c>
      <c r="I26" s="18">
        <v>0</v>
      </c>
      <c r="J26" s="114">
        <f>D26+E26+F26+G26+H26+I26</f>
        <v>0</v>
      </c>
    </row>
    <row r="27" spans="1:19" s="16" customFormat="1" ht="49.95" customHeight="1">
      <c r="B27" s="212" t="s">
        <v>13</v>
      </c>
      <c r="C27" s="213"/>
      <c r="D27" s="34">
        <v>0</v>
      </c>
      <c r="E27" s="50">
        <v>0</v>
      </c>
      <c r="F27" s="38">
        <v>0</v>
      </c>
      <c r="G27" s="17">
        <v>0</v>
      </c>
      <c r="H27" s="38">
        <v>0</v>
      </c>
      <c r="I27" s="17">
        <v>0</v>
      </c>
      <c r="J27" s="126">
        <f t="shared" ref="J27:J30" si="0">D27+E27+F27+G27+H27+I27</f>
        <v>0</v>
      </c>
    </row>
    <row r="28" spans="1:19" s="16" customFormat="1" ht="49.95" customHeight="1">
      <c r="B28" s="212" t="s">
        <v>14</v>
      </c>
      <c r="C28" s="213"/>
      <c r="D28" s="35">
        <v>0</v>
      </c>
      <c r="E28" s="51">
        <v>0</v>
      </c>
      <c r="F28" s="39">
        <v>0</v>
      </c>
      <c r="G28" s="40">
        <v>0</v>
      </c>
      <c r="H28" s="39">
        <v>0</v>
      </c>
      <c r="I28" s="40">
        <v>0</v>
      </c>
      <c r="J28" s="127">
        <f t="shared" si="0"/>
        <v>0</v>
      </c>
    </row>
    <row r="29" spans="1:19" s="16" customFormat="1" ht="49.95" customHeight="1">
      <c r="B29" s="212" t="s">
        <v>15</v>
      </c>
      <c r="C29" s="213"/>
      <c r="D29" s="34">
        <v>0</v>
      </c>
      <c r="E29" s="50">
        <v>0</v>
      </c>
      <c r="F29" s="38">
        <v>0</v>
      </c>
      <c r="G29" s="17">
        <v>0</v>
      </c>
      <c r="H29" s="38">
        <v>0</v>
      </c>
      <c r="I29" s="17">
        <v>0</v>
      </c>
      <c r="J29" s="126">
        <f t="shared" si="0"/>
        <v>0</v>
      </c>
    </row>
    <row r="30" spans="1:19" s="16" customFormat="1" ht="49.95" customHeight="1" thickBot="1">
      <c r="B30" s="214" t="s">
        <v>24</v>
      </c>
      <c r="C30" s="215"/>
      <c r="D30" s="42">
        <v>0</v>
      </c>
      <c r="E30" s="52">
        <v>0</v>
      </c>
      <c r="F30" s="41">
        <v>0</v>
      </c>
      <c r="G30" s="43">
        <v>0</v>
      </c>
      <c r="H30" s="41">
        <v>0</v>
      </c>
      <c r="I30" s="43">
        <v>0</v>
      </c>
      <c r="J30" s="128">
        <f t="shared" si="0"/>
        <v>0</v>
      </c>
    </row>
    <row r="31" spans="1:19" ht="10.8" customHeight="1">
      <c r="A31" s="19"/>
      <c r="B31" s="20"/>
      <c r="C31" s="45"/>
      <c r="D31" s="45"/>
      <c r="E31" s="45"/>
      <c r="F31" s="45"/>
      <c r="G31" s="46"/>
      <c r="H31" s="16"/>
      <c r="I31" s="16"/>
      <c r="J31" s="16"/>
      <c r="Q31" s="16"/>
      <c r="R31" s="16"/>
      <c r="S31" s="16"/>
    </row>
    <row r="32" spans="1:19" ht="10.8" customHeight="1">
      <c r="A32" s="19"/>
      <c r="B32" s="20"/>
      <c r="C32" s="45"/>
      <c r="D32" s="45"/>
      <c r="E32" s="45"/>
      <c r="F32" s="45"/>
      <c r="G32" s="46"/>
      <c r="H32" s="16"/>
      <c r="I32" s="16"/>
      <c r="J32" s="16"/>
      <c r="Q32" s="16"/>
      <c r="R32" s="16"/>
      <c r="S32" s="16"/>
    </row>
    <row r="33" spans="1:19" ht="10.8" customHeight="1">
      <c r="A33" s="19"/>
      <c r="B33" s="20"/>
      <c r="C33" s="45"/>
      <c r="D33" s="45"/>
      <c r="E33" s="45"/>
      <c r="F33" s="45"/>
      <c r="G33" s="46"/>
      <c r="H33" s="16"/>
      <c r="I33" s="16"/>
      <c r="J33" s="16"/>
      <c r="Q33" s="16"/>
      <c r="R33" s="16"/>
      <c r="S33" s="16"/>
    </row>
    <row r="34" spans="1:19" s="115" customFormat="1" ht="117" customHeight="1">
      <c r="A34" s="249" t="s">
        <v>62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</row>
    <row r="35" spans="1:19" ht="41.4" customHeight="1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</row>
    <row r="36" spans="1:19" ht="44.4" customHeight="1" thickBo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9" s="16" customFormat="1" ht="79.8" customHeight="1" thickBot="1">
      <c r="C37" s="233" t="s">
        <v>65</v>
      </c>
      <c r="D37" s="246"/>
      <c r="E37" s="251" t="s">
        <v>35</v>
      </c>
      <c r="F37" s="252"/>
      <c r="G37" s="252"/>
      <c r="H37" s="252"/>
      <c r="I37" s="220" t="s">
        <v>34</v>
      </c>
    </row>
    <row r="38" spans="1:19" s="16" customFormat="1" ht="148.80000000000001" customHeight="1">
      <c r="C38" s="235"/>
      <c r="D38" s="247"/>
      <c r="E38" s="174" t="s">
        <v>73</v>
      </c>
      <c r="F38" s="175" t="s">
        <v>74</v>
      </c>
      <c r="G38" s="176" t="s">
        <v>75</v>
      </c>
      <c r="H38" s="177" t="s">
        <v>76</v>
      </c>
      <c r="I38" s="221"/>
    </row>
    <row r="39" spans="1:19" s="16" customFormat="1" ht="27" customHeight="1" thickBot="1">
      <c r="C39" s="236"/>
      <c r="D39" s="248"/>
      <c r="E39" s="253" t="s">
        <v>11</v>
      </c>
      <c r="F39" s="254"/>
      <c r="G39" s="254"/>
      <c r="H39" s="255"/>
      <c r="I39" s="222"/>
    </row>
    <row r="40" spans="1:19" s="16" customFormat="1" ht="49.95" customHeight="1">
      <c r="C40" s="210" t="s">
        <v>12</v>
      </c>
      <c r="D40" s="211"/>
      <c r="E40" s="172">
        <v>0</v>
      </c>
      <c r="F40" s="173">
        <v>0</v>
      </c>
      <c r="G40" s="173">
        <v>0</v>
      </c>
      <c r="H40" s="178">
        <v>0</v>
      </c>
      <c r="I40" s="106">
        <f>E40+F40+G40+H40</f>
        <v>0</v>
      </c>
    </row>
    <row r="41" spans="1:19" s="16" customFormat="1" ht="49.95" customHeight="1">
      <c r="C41" s="212" t="s">
        <v>13</v>
      </c>
      <c r="D41" s="213"/>
      <c r="E41" s="169">
        <v>0</v>
      </c>
      <c r="F41" s="129">
        <v>0</v>
      </c>
      <c r="G41" s="34">
        <v>0</v>
      </c>
      <c r="H41" s="50">
        <v>0</v>
      </c>
      <c r="I41" s="109">
        <f t="shared" ref="I41:I44" si="1">E41+F41+G41+H41</f>
        <v>0</v>
      </c>
    </row>
    <row r="42" spans="1:19" s="16" customFormat="1" ht="49.95" customHeight="1">
      <c r="C42" s="212" t="s">
        <v>14</v>
      </c>
      <c r="D42" s="213"/>
      <c r="E42" s="170">
        <v>0</v>
      </c>
      <c r="F42" s="130">
        <v>0</v>
      </c>
      <c r="G42" s="168">
        <v>0</v>
      </c>
      <c r="H42" s="179">
        <v>0</v>
      </c>
      <c r="I42" s="108">
        <f t="shared" si="1"/>
        <v>0</v>
      </c>
    </row>
    <row r="43" spans="1:19" s="16" customFormat="1" ht="49.95" customHeight="1">
      <c r="C43" s="212" t="s">
        <v>15</v>
      </c>
      <c r="D43" s="213"/>
      <c r="E43" s="38">
        <v>0</v>
      </c>
      <c r="F43" s="34">
        <v>0</v>
      </c>
      <c r="G43" s="34">
        <v>0</v>
      </c>
      <c r="H43" s="50">
        <v>0</v>
      </c>
      <c r="I43" s="109">
        <f t="shared" si="1"/>
        <v>0</v>
      </c>
    </row>
    <row r="44" spans="1:19" s="16" customFormat="1" ht="49.95" customHeight="1" thickBot="1">
      <c r="C44" s="214" t="s">
        <v>24</v>
      </c>
      <c r="D44" s="215"/>
      <c r="E44" s="171">
        <v>0</v>
      </c>
      <c r="F44" s="131">
        <v>0</v>
      </c>
      <c r="G44" s="131">
        <v>0</v>
      </c>
      <c r="H44" s="180">
        <v>0</v>
      </c>
      <c r="I44" s="107">
        <f t="shared" si="1"/>
        <v>0</v>
      </c>
    </row>
    <row r="45" spans="1:19" s="16" customFormat="1" ht="55.8" customHeight="1">
      <c r="B45" s="21"/>
    </row>
    <row r="46" spans="1:19" s="16" customFormat="1" ht="108.6" customHeight="1">
      <c r="A46" s="244" t="s">
        <v>72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</row>
    <row r="47" spans="1:19" s="16" customFormat="1" ht="33" customHeight="1"/>
    <row r="48" spans="1:19" s="16" customFormat="1" ht="33" customHeight="1"/>
    <row r="49" s="16" customFormat="1" ht="33" customHeight="1"/>
    <row r="50" s="16" customFormat="1" ht="33" customHeight="1"/>
    <row r="51" s="16" customFormat="1" ht="33" customHeight="1"/>
    <row r="52" s="16" customFormat="1" ht="33" customHeight="1"/>
    <row r="53" s="16" customFormat="1" ht="33" customHeight="1"/>
    <row r="54" s="16" customFormat="1" ht="33" customHeight="1"/>
    <row r="55" s="16" customFormat="1" ht="33" customHeight="1"/>
    <row r="56" s="16" customFormat="1" ht="33" customHeight="1"/>
    <row r="57" s="16" customFormat="1" ht="33" customHeight="1"/>
    <row r="58" s="16" customFormat="1" ht="33" customHeight="1"/>
    <row r="59" s="16" customFormat="1" ht="33" customHeight="1"/>
    <row r="60" s="16" customFormat="1" ht="33" customHeight="1"/>
    <row r="61" s="16" customFormat="1" ht="33" customHeight="1"/>
    <row r="62" s="16" customFormat="1" ht="33" customHeight="1"/>
    <row r="63" s="16" customFormat="1" ht="33" customHeight="1"/>
    <row r="64" s="16" customFormat="1" ht="33" customHeight="1"/>
    <row r="65" s="16" customFormat="1" ht="33" customHeight="1"/>
    <row r="66" s="16" customFormat="1" ht="33" customHeight="1"/>
    <row r="67" s="16" customFormat="1" ht="33" customHeight="1"/>
    <row r="68" s="16" customFormat="1" ht="33" customHeight="1"/>
    <row r="69" s="16" customFormat="1" ht="33" customHeight="1"/>
    <row r="70" s="16" customFormat="1" ht="33" customHeight="1"/>
    <row r="71" s="16" customFormat="1" ht="33" customHeight="1"/>
    <row r="72" s="16" customFormat="1" ht="33" customHeight="1"/>
    <row r="73" s="16" customFormat="1" ht="33" customHeight="1"/>
    <row r="74" s="16" customFormat="1" ht="33" customHeight="1"/>
    <row r="75" s="16" customFormat="1" ht="33" customHeight="1"/>
    <row r="76" s="16" customFormat="1" ht="33" customHeight="1"/>
    <row r="77" s="16" customFormat="1" ht="33" customHeight="1"/>
    <row r="78" s="16" customFormat="1" ht="33" customHeight="1"/>
    <row r="79" s="16" customFormat="1" ht="33" customHeight="1"/>
    <row r="80" s="16" customFormat="1" ht="33" customHeight="1"/>
    <row r="81" s="16" customFormat="1" ht="33" customHeight="1"/>
    <row r="82" s="16" customFormat="1" ht="33" customHeight="1"/>
    <row r="83" s="16" customFormat="1" ht="33" customHeight="1"/>
    <row r="84" s="16" customFormat="1" ht="33" customHeight="1"/>
    <row r="85" s="16" customFormat="1" ht="33" customHeight="1"/>
    <row r="86" s="16" customFormat="1" ht="33" customHeight="1"/>
    <row r="87" s="16" customFormat="1" ht="33" customHeight="1"/>
    <row r="88" s="16" customFormat="1" ht="33" customHeight="1"/>
    <row r="89" s="16" customFormat="1" ht="33" customHeight="1"/>
    <row r="90" s="16" customFormat="1" ht="33" customHeight="1"/>
    <row r="91" s="16" customFormat="1" ht="33" customHeight="1"/>
    <row r="92" s="16" customFormat="1" ht="33" customHeight="1"/>
    <row r="93" s="16" customFormat="1" ht="33" customHeight="1"/>
    <row r="94" s="16" customFormat="1" ht="33" customHeight="1"/>
    <row r="95" s="16" customFormat="1" ht="33" customHeight="1"/>
    <row r="96" s="16" customFormat="1" ht="33" customHeight="1"/>
    <row r="97" s="16" customFormat="1" ht="33" customHeight="1"/>
    <row r="98" s="16" customFormat="1" ht="33" customHeight="1"/>
    <row r="99" s="16" customFormat="1" ht="33" customHeight="1"/>
    <row r="100" s="16" customFormat="1" ht="33" customHeight="1"/>
    <row r="101" s="16" customFormat="1" ht="33" customHeight="1"/>
    <row r="102" s="16" customFormat="1" ht="33" customHeight="1"/>
    <row r="103" s="16" customFormat="1" ht="33" customHeight="1"/>
    <row r="104" s="16" customFormat="1" ht="33" customHeight="1"/>
    <row r="105" s="16" customFormat="1" ht="33" customHeight="1"/>
    <row r="106" s="16" customFormat="1" ht="33" customHeight="1"/>
    <row r="107" s="16" customFormat="1" ht="33" customHeight="1"/>
    <row r="108" s="16" customFormat="1" ht="33" customHeight="1"/>
    <row r="109" s="16" customFormat="1" ht="33" customHeight="1"/>
    <row r="110" s="16" customFormat="1" ht="33" customHeight="1"/>
    <row r="111" s="16" customFormat="1" ht="33" customHeight="1"/>
    <row r="112" s="16" customFormat="1" ht="33" customHeight="1"/>
    <row r="113" s="16" customFormat="1" ht="33" customHeight="1"/>
    <row r="114" s="16" customFormat="1" ht="33" customHeight="1"/>
    <row r="115" s="16" customFormat="1" ht="33" customHeight="1"/>
    <row r="116" s="16" customFormat="1" ht="33" customHeight="1"/>
    <row r="117" s="16" customFormat="1" ht="33" customHeight="1"/>
    <row r="118" s="16" customFormat="1" ht="33" customHeight="1"/>
    <row r="119" s="16" customFormat="1" ht="33" customHeight="1"/>
    <row r="120" s="16" customFormat="1" ht="33" customHeight="1"/>
    <row r="121" s="16" customFormat="1" ht="33" customHeight="1"/>
    <row r="122" s="16" customFormat="1" ht="33" customHeight="1"/>
    <row r="123" s="16" customFormat="1" ht="33" customHeight="1"/>
    <row r="124" s="16" customFormat="1" ht="33" customHeight="1"/>
    <row r="125" s="16" customFormat="1" ht="33" customHeight="1"/>
    <row r="126" s="16" customFormat="1" ht="33" customHeight="1"/>
    <row r="127" s="16" customFormat="1" ht="33" customHeight="1"/>
    <row r="128" s="16" customFormat="1" ht="33" customHeight="1"/>
    <row r="129" s="16" customFormat="1" ht="33" customHeight="1"/>
    <row r="130" s="16" customFormat="1" ht="33" customHeight="1"/>
    <row r="131" s="16" customFormat="1" ht="33" customHeight="1"/>
    <row r="132" s="16" customFormat="1" ht="33" customHeight="1"/>
    <row r="133" s="16" customFormat="1" ht="33" customHeight="1"/>
    <row r="134" s="16" customFormat="1" ht="33" customHeight="1"/>
    <row r="135" s="16" customFormat="1" ht="33" customHeight="1"/>
    <row r="136" s="16" customFormat="1" ht="33" customHeight="1"/>
    <row r="137" s="16" customFormat="1" ht="33" customHeight="1"/>
    <row r="138" s="16" customFormat="1" ht="33" customHeight="1"/>
    <row r="139" s="16" customFormat="1" ht="33" customHeight="1"/>
    <row r="140" s="16" customFormat="1" ht="33" customHeight="1"/>
    <row r="141" s="16" customFormat="1" ht="33" customHeight="1"/>
    <row r="142" s="16" customFormat="1" ht="33" customHeight="1"/>
    <row r="143" s="16" customFormat="1" ht="33" customHeight="1"/>
    <row r="144" s="16" customFormat="1" ht="33" customHeight="1"/>
    <row r="145" s="16" customFormat="1" ht="33" customHeight="1"/>
    <row r="146" s="16" customFormat="1" ht="33" customHeight="1"/>
    <row r="147" s="16" customFormat="1" ht="33" customHeight="1"/>
    <row r="148" s="16" customFormat="1" ht="33" customHeight="1"/>
    <row r="149" s="16" customFormat="1" ht="33" customHeight="1"/>
    <row r="150" s="16" customFormat="1" ht="33" customHeight="1"/>
    <row r="151" s="16" customFormat="1" ht="33" customHeight="1"/>
    <row r="152" s="16" customFormat="1" ht="33" customHeight="1"/>
    <row r="153" s="16" customFormat="1" ht="33" customHeight="1"/>
    <row r="154" s="16" customFormat="1" ht="33" customHeight="1"/>
    <row r="155" s="16" customFormat="1" ht="33" customHeight="1"/>
    <row r="156" s="16" customFormat="1" ht="33" customHeight="1"/>
    <row r="157" s="16" customFormat="1" ht="33" customHeight="1"/>
    <row r="158" s="16" customFormat="1" ht="33" customHeight="1"/>
    <row r="159" s="16" customFormat="1" ht="33" customHeight="1"/>
    <row r="160" s="16" customFormat="1" ht="33" customHeight="1"/>
    <row r="161" s="16" customFormat="1" ht="33" customHeight="1"/>
    <row r="162" s="16" customFormat="1" ht="33" customHeight="1"/>
    <row r="163" s="16" customFormat="1" ht="33" customHeight="1"/>
    <row r="164" s="16" customFormat="1" ht="33" customHeight="1"/>
    <row r="165" s="16" customFormat="1" ht="33" customHeight="1"/>
    <row r="166" s="16" customFormat="1" ht="33" customHeight="1"/>
    <row r="167" s="16" customFormat="1" ht="33" customHeight="1"/>
    <row r="168" s="16" customFormat="1" ht="33" customHeight="1"/>
    <row r="169" s="16" customFormat="1" ht="33" customHeight="1"/>
    <row r="170" s="16" customFormat="1" ht="33" customHeight="1"/>
    <row r="171" s="16" customFormat="1" ht="33" customHeight="1"/>
    <row r="172" s="16" customFormat="1" ht="33" customHeight="1"/>
    <row r="173" s="16" customFormat="1" ht="33" customHeight="1"/>
    <row r="174" s="16" customFormat="1" ht="33" customHeight="1"/>
    <row r="175" s="16" customFormat="1" ht="33" customHeight="1"/>
    <row r="176" s="16" customFormat="1" ht="33" customHeight="1"/>
    <row r="177" s="16" customFormat="1" ht="33" customHeight="1"/>
    <row r="178" s="16" customFormat="1" ht="33" customHeight="1"/>
    <row r="179" s="16" customFormat="1" ht="33" customHeight="1"/>
    <row r="180" s="16" customFormat="1" ht="33" customHeight="1"/>
    <row r="181" s="16" customFormat="1" ht="33" customHeight="1"/>
    <row r="182" s="16" customFormat="1" ht="33" customHeight="1"/>
    <row r="183" s="16" customFormat="1" ht="33" customHeight="1"/>
    <row r="184" s="16" customFormat="1" ht="33" customHeight="1"/>
    <row r="185" s="16" customFormat="1" ht="33" customHeight="1"/>
    <row r="186" s="16" customFormat="1" ht="33" customHeight="1"/>
    <row r="187" s="16" customFormat="1" ht="33" customHeight="1"/>
    <row r="188" s="16" customFormat="1" ht="33" customHeight="1"/>
    <row r="189" s="16" customFormat="1" ht="33" customHeight="1"/>
    <row r="190" s="16" customFormat="1" ht="33" customHeight="1"/>
    <row r="191" s="16" customFormat="1" ht="33" customHeight="1"/>
    <row r="192" s="16" customFormat="1" ht="33" customHeight="1"/>
    <row r="193" s="16" customFormat="1" ht="33" customHeight="1"/>
    <row r="194" s="16" customFormat="1" ht="33" customHeight="1"/>
    <row r="195" s="16" customFormat="1" ht="33" customHeight="1"/>
    <row r="196" s="16" customFormat="1" ht="33" customHeight="1"/>
    <row r="197" s="16" customFormat="1" ht="33" customHeight="1"/>
    <row r="198" s="16" customFormat="1" ht="33" customHeight="1"/>
    <row r="199" s="16" customFormat="1" ht="33" customHeight="1"/>
    <row r="200" s="16" customFormat="1" ht="33" customHeight="1"/>
    <row r="201" s="16" customFormat="1" ht="33" customHeight="1"/>
    <row r="202" s="16" customFormat="1" ht="33" customHeight="1"/>
    <row r="203" s="16" customFormat="1" ht="33" customHeight="1"/>
    <row r="204" s="16" customFormat="1" ht="33" customHeight="1"/>
    <row r="205" s="16" customFormat="1" ht="33" customHeight="1"/>
    <row r="206" s="16" customFormat="1" ht="33" customHeight="1"/>
    <row r="207" s="16" customFormat="1" ht="33" customHeight="1"/>
    <row r="208" s="16" customFormat="1" ht="33" customHeight="1"/>
    <row r="209" s="16" customFormat="1" ht="33" customHeight="1"/>
    <row r="210" s="16" customFormat="1" ht="33" customHeight="1"/>
    <row r="211" s="16" customFormat="1" ht="33" customHeight="1"/>
    <row r="212" s="16" customFormat="1" ht="33" customHeight="1"/>
    <row r="213" s="16" customFormat="1" ht="33" customHeight="1"/>
    <row r="214" s="16" customFormat="1" ht="33" customHeight="1"/>
    <row r="215" s="16" customFormat="1" ht="33" customHeight="1"/>
    <row r="216" s="16" customFormat="1" ht="33" customHeight="1"/>
    <row r="217" s="16" customFormat="1" ht="33" customHeight="1"/>
    <row r="218" s="16" customFormat="1" ht="33" customHeight="1"/>
    <row r="219" s="16" customFormat="1" ht="33" customHeight="1"/>
    <row r="220" s="16" customFormat="1" ht="33" customHeight="1"/>
    <row r="221" s="16" customFormat="1" ht="33" customHeight="1"/>
    <row r="222" s="16" customFormat="1" ht="33" customHeight="1"/>
    <row r="223" s="16" customFormat="1" ht="33" customHeight="1"/>
    <row r="224" s="16" customFormat="1" ht="33" customHeight="1"/>
    <row r="225" s="16" customFormat="1" ht="33" customHeight="1"/>
    <row r="226" s="16" customFormat="1" ht="33" customHeight="1"/>
    <row r="227" s="16" customFormat="1" ht="33" customHeight="1"/>
    <row r="228" s="16" customFormat="1" ht="33" customHeight="1"/>
    <row r="229" s="16" customFormat="1" ht="33" customHeight="1"/>
    <row r="230" s="16" customFormat="1" ht="33" customHeight="1"/>
    <row r="231" s="16" customFormat="1" ht="33" customHeight="1"/>
    <row r="232" s="16" customFormat="1" ht="33" customHeight="1"/>
    <row r="233" s="16" customFormat="1" ht="33" customHeight="1"/>
    <row r="234" s="16" customFormat="1" ht="33" customHeight="1"/>
    <row r="235" s="16" customFormat="1" ht="33" customHeight="1"/>
    <row r="236" s="16" customFormat="1" ht="33" customHeight="1"/>
    <row r="237" s="16" customFormat="1" ht="33" customHeight="1"/>
    <row r="238" s="16" customFormat="1" ht="33" customHeight="1"/>
    <row r="239" s="16" customFormat="1" ht="33" customHeight="1"/>
    <row r="240" s="16" customFormat="1" ht="33" customHeight="1"/>
    <row r="241" s="16" customFormat="1" ht="33" customHeight="1"/>
    <row r="242" s="16" customFormat="1" ht="33" customHeight="1"/>
    <row r="243" s="16" customFormat="1" ht="33" customHeight="1"/>
    <row r="244" s="16" customFormat="1" ht="33" customHeight="1"/>
    <row r="245" s="16" customFormat="1" ht="33" customHeight="1"/>
    <row r="246" s="16" customFormat="1" ht="33" customHeight="1"/>
    <row r="247" s="16" customFormat="1" ht="33" customHeight="1"/>
    <row r="248" s="16" customFormat="1" ht="33" customHeight="1"/>
    <row r="249" s="16" customFormat="1" ht="33" customHeight="1"/>
    <row r="250" s="16" customFormat="1" ht="33" customHeight="1"/>
    <row r="251" s="16" customFormat="1" ht="33" customHeight="1"/>
    <row r="252" s="16" customFormat="1" ht="33" customHeight="1"/>
    <row r="253" s="16" customFormat="1" ht="33" customHeight="1"/>
    <row r="254" s="16" customFormat="1" ht="33" customHeight="1"/>
    <row r="255" s="16" customFormat="1" ht="33" customHeight="1"/>
    <row r="256" s="16" customFormat="1" ht="33" customHeight="1"/>
    <row r="257" s="16" customFormat="1" ht="33" customHeight="1"/>
    <row r="258" s="16" customFormat="1" ht="33" customHeight="1"/>
    <row r="259" s="16" customFormat="1" ht="33" customHeight="1"/>
    <row r="260" s="16" customFormat="1" ht="33" customHeight="1"/>
    <row r="261" s="16" customFormat="1" ht="33" customHeight="1"/>
    <row r="262" s="16" customFormat="1" ht="33" customHeight="1"/>
    <row r="263" s="16" customFormat="1" ht="33" customHeight="1"/>
    <row r="264" s="16" customFormat="1" ht="33" customHeight="1"/>
    <row r="265" s="16" customFormat="1" ht="33" customHeight="1"/>
    <row r="266" s="16" customFormat="1" ht="33" customHeight="1"/>
    <row r="267" s="16" customFormat="1" ht="33" customHeight="1"/>
    <row r="268" s="16" customFormat="1" ht="33" customHeight="1"/>
    <row r="269" s="16" customFormat="1" ht="33" customHeight="1"/>
    <row r="270" s="16" customFormat="1" ht="33" customHeight="1"/>
    <row r="271" s="16" customFormat="1" ht="33" customHeight="1"/>
    <row r="272" s="16" customFormat="1" ht="33" customHeight="1"/>
    <row r="273" s="16" customFormat="1" ht="33" customHeight="1"/>
    <row r="274" s="16" customFormat="1" ht="33" customHeight="1"/>
    <row r="275" s="16" customFormat="1" ht="33" customHeight="1"/>
    <row r="276" s="16" customFormat="1" ht="33" customHeight="1"/>
    <row r="277" s="16" customFormat="1" ht="33" customHeight="1"/>
    <row r="278" s="16" customFormat="1" ht="33" customHeight="1"/>
    <row r="279" s="16" customFormat="1" ht="33" customHeight="1"/>
    <row r="280" s="16" customFormat="1" ht="33" customHeight="1"/>
    <row r="281" s="16" customFormat="1" ht="33" customHeight="1"/>
    <row r="282" s="16" customFormat="1" ht="33" customHeight="1"/>
    <row r="283" s="16" customFormat="1" ht="33" customHeight="1"/>
    <row r="284" s="16" customFormat="1" ht="33" customHeight="1"/>
    <row r="285" s="16" customFormat="1" ht="33" customHeight="1"/>
    <row r="286" s="16" customFormat="1" ht="33" customHeight="1"/>
    <row r="287" s="16" customFormat="1" ht="33" customHeight="1"/>
    <row r="288" s="16" customFormat="1" ht="33" customHeight="1"/>
    <row r="289" s="16" customFormat="1" ht="33" customHeight="1"/>
    <row r="290" s="16" customFormat="1" ht="33" customHeight="1"/>
    <row r="291" s="16" customFormat="1" ht="33" customHeight="1"/>
    <row r="292" s="16" customFormat="1" ht="33" customHeight="1"/>
    <row r="293" s="16" customFormat="1" ht="33" customHeight="1"/>
    <row r="294" s="16" customFormat="1" ht="33" customHeight="1"/>
    <row r="295" s="16" customFormat="1" ht="33" customHeight="1"/>
    <row r="296" s="16" customFormat="1" ht="33" customHeight="1"/>
    <row r="297" s="16" customFormat="1" ht="33" customHeight="1"/>
    <row r="298" s="16" customFormat="1" ht="33" customHeight="1"/>
    <row r="299" s="16" customFormat="1" ht="33" customHeight="1"/>
    <row r="300" s="16" customFormat="1" ht="33" customHeight="1"/>
    <row r="301" s="16" customFormat="1" ht="33" customHeight="1"/>
    <row r="302" s="16" customFormat="1" ht="33" customHeight="1"/>
    <row r="303" s="16" customFormat="1" ht="33" customHeight="1"/>
    <row r="304" s="16" customFormat="1" ht="33" customHeight="1"/>
    <row r="305" s="16" customFormat="1" ht="33" customHeight="1"/>
    <row r="306" s="16" customFormat="1" ht="33" customHeight="1"/>
    <row r="307" s="16" customFormat="1" ht="33" customHeight="1"/>
    <row r="308" s="16" customFormat="1" ht="33" customHeight="1"/>
    <row r="309" s="16" customFormat="1" ht="33" customHeight="1"/>
    <row r="310" s="16" customFormat="1" ht="33" customHeight="1"/>
    <row r="311" s="16" customFormat="1" ht="33" customHeight="1"/>
    <row r="312" s="16" customFormat="1" ht="33" customHeight="1"/>
    <row r="313" s="16" customFormat="1" ht="33" customHeight="1"/>
    <row r="314" s="16" customFormat="1" ht="33" customHeight="1"/>
    <row r="315" s="16" customFormat="1" ht="33" customHeight="1"/>
    <row r="316" s="16" customFormat="1" ht="33" customHeight="1"/>
    <row r="317" s="16" customFormat="1" ht="33" customHeight="1"/>
    <row r="318" s="16" customFormat="1" ht="33" customHeight="1"/>
    <row r="319" s="16" customFormat="1" ht="33" customHeight="1"/>
    <row r="320" s="16" customFormat="1" ht="33" customHeight="1"/>
    <row r="321" s="16" customFormat="1" ht="33" customHeight="1"/>
    <row r="322" s="16" customFormat="1" ht="33" customHeight="1"/>
    <row r="323" s="16" customFormat="1" ht="33" customHeight="1"/>
    <row r="324" s="16" customFormat="1" ht="33" customHeight="1"/>
    <row r="325" s="16" customFormat="1" ht="33" customHeight="1"/>
    <row r="326" s="16" customFormat="1" ht="33" customHeight="1"/>
    <row r="327" s="16" customFormat="1" ht="33" customHeight="1"/>
    <row r="328" s="16" customFormat="1" ht="33" customHeight="1"/>
    <row r="329" s="16" customFormat="1" ht="33" customHeight="1"/>
    <row r="330" s="16" customFormat="1" ht="33" customHeight="1"/>
    <row r="331" s="16" customFormat="1" ht="33" customHeight="1"/>
    <row r="332" s="16" customFormat="1" ht="33" customHeight="1"/>
    <row r="333" s="16" customFormat="1" ht="33" customHeight="1"/>
    <row r="334" s="16" customFormat="1" ht="33" customHeight="1"/>
    <row r="335" s="16" customFormat="1" ht="33" customHeight="1"/>
    <row r="336" s="16" customFormat="1" ht="33" customHeight="1"/>
    <row r="337" s="16" customFormat="1" ht="33" customHeight="1"/>
    <row r="338" s="16" customFormat="1" ht="33" customHeight="1"/>
    <row r="339" s="16" customFormat="1" ht="33" customHeight="1"/>
    <row r="340" s="16" customFormat="1" ht="33" customHeight="1"/>
    <row r="341" s="16" customFormat="1" ht="33" customHeight="1"/>
    <row r="342" s="16" customFormat="1" ht="33" customHeight="1"/>
    <row r="343" s="16" customFormat="1" ht="33" customHeight="1"/>
    <row r="344" s="16" customFormat="1" ht="33" customHeight="1"/>
    <row r="345" s="16" customFormat="1" ht="33" customHeight="1"/>
    <row r="346" s="16" customFormat="1" ht="33" customHeight="1"/>
    <row r="347" s="16" customFormat="1" ht="33" customHeight="1"/>
    <row r="348" s="16" customFormat="1" ht="33" customHeight="1"/>
    <row r="349" s="16" customFormat="1" ht="33" customHeight="1"/>
    <row r="350" s="16" customFormat="1" ht="33" customHeight="1"/>
    <row r="351" s="16" customFormat="1" ht="33" customHeight="1"/>
    <row r="352" s="16" customFormat="1" ht="33" customHeight="1"/>
    <row r="353" s="16" customFormat="1" ht="33" customHeight="1"/>
    <row r="354" s="16" customFormat="1" ht="33" customHeight="1"/>
    <row r="355" s="16" customFormat="1" ht="33" customHeight="1"/>
    <row r="356" s="16" customFormat="1" ht="33" customHeight="1"/>
    <row r="357" s="16" customFormat="1" ht="33" customHeight="1"/>
    <row r="358" s="16" customFormat="1" ht="33" customHeight="1"/>
    <row r="359" s="16" customFormat="1" ht="33" customHeight="1"/>
    <row r="360" s="16" customFormat="1" ht="33" customHeight="1"/>
    <row r="361" s="16" customFormat="1" ht="33" customHeight="1"/>
    <row r="362" s="16" customFormat="1" ht="33" customHeight="1"/>
    <row r="363" s="16" customFormat="1" ht="33" customHeight="1"/>
    <row r="364" s="16" customFormat="1" ht="33" customHeight="1"/>
    <row r="365" s="16" customFormat="1" ht="33" customHeight="1"/>
    <row r="366" s="16" customFormat="1" ht="33" customHeight="1"/>
    <row r="367" s="16" customFormat="1" ht="33" customHeight="1"/>
    <row r="368" s="16" customFormat="1" ht="33" customHeight="1"/>
    <row r="369" s="16" customFormat="1" ht="33" customHeight="1"/>
    <row r="370" s="16" customFormat="1" ht="33" customHeight="1"/>
    <row r="371" s="16" customFormat="1" ht="33" customHeight="1"/>
    <row r="372" s="16" customFormat="1" ht="33" customHeight="1"/>
    <row r="373" s="16" customFormat="1" ht="33" customHeight="1"/>
    <row r="374" s="16" customFormat="1" ht="33" customHeight="1"/>
    <row r="375" s="16" customFormat="1" ht="33" customHeight="1"/>
    <row r="376" s="16" customFormat="1" ht="33" customHeight="1"/>
    <row r="377" s="16" customFormat="1" ht="33" customHeight="1"/>
    <row r="378" s="16" customFormat="1" ht="33" customHeight="1"/>
    <row r="379" s="16" customFormat="1" ht="33" customHeight="1"/>
    <row r="380" s="16" customFormat="1" ht="33" customHeight="1"/>
    <row r="381" s="16" customFormat="1" ht="33" customHeight="1"/>
    <row r="382" s="16" customFormat="1" ht="33" customHeight="1"/>
    <row r="383" s="16" customFormat="1" ht="33" customHeight="1"/>
    <row r="384" s="16" customFormat="1" ht="33" customHeight="1"/>
    <row r="385" s="16" customFormat="1" ht="33" customHeight="1"/>
    <row r="386" s="16" customFormat="1" ht="33" customHeight="1"/>
    <row r="387" s="16" customFormat="1" ht="33" customHeight="1"/>
    <row r="388" s="16" customFormat="1" ht="33" customHeight="1"/>
    <row r="389" s="16" customFormat="1" ht="33" customHeight="1"/>
    <row r="390" s="16" customFormat="1" ht="33" customHeight="1"/>
    <row r="391" s="16" customFormat="1" ht="33" customHeight="1"/>
    <row r="392" s="16" customFormat="1" ht="33" customHeight="1"/>
    <row r="393" s="16" customFormat="1" ht="33" customHeight="1"/>
    <row r="394" s="16" customFormat="1" ht="33" customHeight="1"/>
    <row r="395" s="16" customFormat="1" ht="33" customHeight="1"/>
    <row r="396" s="16" customFormat="1" ht="33" customHeight="1"/>
    <row r="397" s="16" customFormat="1" ht="33" customHeight="1"/>
    <row r="398" s="16" customFormat="1" ht="33" customHeight="1"/>
    <row r="399" s="16" customFormat="1" ht="33" customHeight="1"/>
    <row r="400" s="16" customFormat="1" ht="33" customHeight="1"/>
    <row r="401" s="16" customFormat="1" ht="33" customHeight="1"/>
    <row r="402" s="16" customFormat="1" ht="33" customHeight="1"/>
    <row r="403" s="16" customFormat="1" ht="33" customHeight="1"/>
    <row r="404" s="16" customFormat="1" ht="33" customHeight="1"/>
    <row r="405" s="16" customFormat="1" ht="33" customHeight="1"/>
    <row r="406" s="16" customFormat="1" ht="33" customHeight="1"/>
    <row r="407" s="16" customFormat="1" ht="33" customHeight="1"/>
    <row r="408" s="16" customFormat="1" ht="33" customHeight="1"/>
    <row r="409" s="16" customFormat="1" ht="33" customHeight="1"/>
    <row r="410" s="16" customFormat="1" ht="33" customHeight="1"/>
    <row r="411" s="16" customFormat="1" ht="33" customHeight="1"/>
    <row r="412" s="16" customFormat="1" ht="33" customHeight="1"/>
    <row r="413" s="16" customFormat="1" ht="33" customHeight="1"/>
    <row r="414" s="16" customFormat="1" ht="33" customHeight="1"/>
    <row r="415" s="16" customFormat="1" ht="33" customHeight="1"/>
    <row r="416" s="16" customFormat="1" ht="33" customHeight="1"/>
    <row r="417" s="16" customFormat="1" ht="33" customHeight="1"/>
    <row r="418" s="16" customFormat="1" ht="33" customHeight="1"/>
    <row r="419" s="16" customFormat="1" ht="33" customHeight="1"/>
    <row r="420" s="16" customFormat="1" ht="33" customHeight="1"/>
    <row r="421" s="16" customFormat="1" ht="33" customHeight="1"/>
    <row r="422" s="16" customFormat="1" ht="33" customHeight="1"/>
    <row r="423" s="16" customFormat="1" ht="33" customHeight="1"/>
    <row r="424" s="16" customFormat="1" ht="33" customHeight="1"/>
    <row r="425" s="16" customFormat="1" ht="33" customHeight="1"/>
    <row r="426" s="16" customFormat="1" ht="33" customHeight="1"/>
    <row r="427" s="16" customFormat="1" ht="33" customHeight="1"/>
    <row r="428" s="16" customFormat="1" ht="33" customHeight="1"/>
    <row r="429" s="16" customFormat="1" ht="33" customHeight="1"/>
    <row r="430" s="16" customFormat="1" ht="33" customHeight="1"/>
    <row r="431" s="16" customFormat="1" ht="33" customHeight="1"/>
    <row r="432" s="16" customFormat="1" ht="33" customHeight="1"/>
    <row r="433" s="16" customFormat="1" ht="33" customHeight="1"/>
    <row r="434" s="16" customFormat="1" ht="33" customHeight="1"/>
    <row r="435" s="16" customFormat="1" ht="33" customHeight="1"/>
    <row r="436" s="16" customFormat="1" ht="33" customHeight="1"/>
    <row r="437" s="16" customFormat="1" ht="33" customHeight="1"/>
    <row r="438" s="16" customFormat="1" ht="33" customHeight="1"/>
    <row r="439" s="16" customFormat="1" ht="33" customHeight="1"/>
    <row r="440" s="16" customFormat="1" ht="33" customHeight="1"/>
    <row r="441" s="16" customFormat="1" ht="33" customHeight="1"/>
    <row r="442" s="16" customFormat="1" ht="33" customHeight="1"/>
    <row r="443" s="16" customFormat="1" ht="33" customHeight="1"/>
    <row r="444" s="16" customFormat="1" ht="33" customHeight="1"/>
    <row r="445" s="16" customFormat="1" ht="33" customHeight="1"/>
    <row r="446" s="16" customFormat="1" ht="33" customHeight="1"/>
    <row r="447" s="16" customFormat="1" ht="33" customHeight="1"/>
    <row r="448" s="16" customFormat="1" ht="33" customHeight="1"/>
    <row r="449" s="16" customFormat="1" ht="33" customHeight="1"/>
    <row r="450" s="16" customFormat="1" ht="33" customHeight="1"/>
    <row r="451" s="16" customFormat="1" ht="33" customHeight="1"/>
    <row r="452" s="16" customFormat="1" ht="33" customHeight="1"/>
    <row r="453" s="16" customFormat="1" ht="33" customHeight="1"/>
    <row r="454" s="16" customFormat="1" ht="33" customHeight="1"/>
    <row r="455" s="16" customFormat="1" ht="33" customHeight="1"/>
    <row r="456" s="16" customFormat="1" ht="33" customHeight="1"/>
    <row r="457" s="16" customFormat="1" ht="33" customHeight="1"/>
    <row r="458" s="16" customFormat="1" ht="33" customHeight="1"/>
    <row r="459" s="16" customFormat="1" ht="33" customHeight="1"/>
    <row r="460" s="16" customFormat="1" ht="33" customHeight="1"/>
    <row r="461" s="16" customFormat="1" ht="33" customHeight="1"/>
    <row r="462" s="16" customFormat="1" ht="33" customHeight="1"/>
    <row r="463" s="16" customFormat="1" ht="33" customHeight="1"/>
    <row r="464" s="16" customFormat="1" ht="33" customHeight="1"/>
    <row r="465" s="16" customFormat="1" ht="33" customHeight="1"/>
    <row r="466" s="16" customFormat="1" ht="33" customHeight="1"/>
    <row r="467" s="16" customFormat="1" ht="33" customHeight="1"/>
    <row r="468" s="16" customFormat="1" ht="33" customHeight="1"/>
    <row r="469" s="16" customFormat="1" ht="33" customHeight="1"/>
    <row r="470" s="16" customFormat="1" ht="33" customHeight="1"/>
    <row r="471" s="16" customFormat="1" ht="33" customHeight="1"/>
    <row r="472" s="16" customFormat="1" ht="33" customHeight="1"/>
    <row r="473" s="16" customFormat="1" ht="33" customHeight="1"/>
    <row r="474" s="16" customFormat="1" ht="33" customHeight="1"/>
    <row r="475" s="16" customFormat="1" ht="33" customHeight="1"/>
    <row r="476" s="16" customFormat="1" ht="33" customHeight="1"/>
    <row r="477" s="16" customFormat="1" ht="33" customHeight="1"/>
    <row r="478" s="16" customFormat="1" ht="33" customHeight="1"/>
    <row r="479" s="16" customFormat="1" ht="33" customHeight="1"/>
    <row r="480" s="16" customFormat="1" ht="33" customHeight="1"/>
    <row r="481" s="16" customFormat="1" ht="33" customHeight="1"/>
    <row r="482" s="16" customFormat="1" ht="33" customHeight="1"/>
    <row r="483" s="16" customFormat="1" ht="33" customHeight="1"/>
    <row r="484" s="16" customFormat="1" ht="33" customHeight="1"/>
    <row r="485" s="16" customFormat="1" ht="33" customHeight="1"/>
    <row r="486" s="16" customFormat="1" ht="33" customHeight="1"/>
    <row r="487" s="16" customFormat="1" ht="33" customHeight="1"/>
    <row r="488" s="16" customFormat="1" ht="33" customHeight="1"/>
    <row r="489" s="16" customFormat="1" ht="33" customHeight="1"/>
    <row r="490" s="16" customFormat="1" ht="33" customHeight="1"/>
    <row r="491" s="16" customFormat="1" ht="33" customHeight="1"/>
    <row r="492" s="16" customFormat="1" ht="33" customHeight="1"/>
    <row r="493" s="16" customFormat="1" ht="33" customHeight="1"/>
    <row r="494" s="16" customFormat="1" ht="33" customHeight="1"/>
    <row r="495" s="16" customFormat="1" ht="33" customHeight="1"/>
    <row r="496" s="16" customFormat="1" ht="33" customHeight="1"/>
    <row r="497" s="16" customFormat="1" ht="33" customHeight="1"/>
    <row r="498" s="16" customFormat="1" ht="33" customHeight="1"/>
    <row r="499" s="16" customFormat="1" ht="33" customHeight="1"/>
    <row r="500" s="16" customFormat="1" ht="33" customHeight="1"/>
    <row r="501" s="16" customFormat="1" ht="33" customHeight="1"/>
    <row r="502" s="16" customFormat="1" ht="33" customHeight="1"/>
    <row r="503" s="16" customFormat="1" ht="33" customHeight="1"/>
    <row r="504" s="16" customFormat="1" ht="33" customHeight="1"/>
    <row r="505" s="16" customFormat="1" ht="33" customHeight="1"/>
    <row r="506" s="16" customFormat="1" ht="33" customHeight="1"/>
    <row r="507" s="16" customFormat="1" ht="33" customHeight="1"/>
    <row r="508" s="16" customFormat="1" ht="33" customHeight="1"/>
    <row r="509" s="16" customFormat="1" ht="33" customHeight="1"/>
    <row r="510" s="16" customFormat="1" ht="33" customHeight="1"/>
    <row r="511" s="16" customFormat="1" ht="33" customHeight="1"/>
    <row r="512" s="16" customFormat="1" ht="33" customHeight="1"/>
    <row r="513" s="16" customFormat="1" ht="33" customHeight="1"/>
    <row r="514" s="16" customFormat="1" ht="33" customHeight="1"/>
    <row r="515" s="16" customFormat="1" ht="33" customHeight="1"/>
    <row r="516" s="16" customFormat="1" ht="33" customHeight="1"/>
    <row r="517" s="16" customFormat="1" ht="33" customHeight="1"/>
    <row r="518" s="16" customFormat="1" ht="33" customHeight="1"/>
    <row r="519" s="16" customFormat="1" ht="33" customHeight="1"/>
    <row r="520" s="16" customFormat="1" ht="33" customHeight="1"/>
    <row r="521" s="16" customFormat="1" ht="33" customHeight="1"/>
    <row r="522" s="16" customFormat="1" ht="33" customHeight="1"/>
    <row r="523" s="16" customFormat="1" ht="33" customHeight="1"/>
    <row r="524" s="16" customFormat="1" ht="33" customHeight="1"/>
    <row r="525" s="16" customFormat="1" ht="33" customHeight="1"/>
    <row r="526" s="16" customFormat="1" ht="33" customHeight="1"/>
    <row r="527" s="16" customFormat="1" ht="33" customHeight="1"/>
    <row r="528" s="16" customFormat="1" ht="33" customHeight="1"/>
    <row r="529" s="16" customFormat="1" ht="33" customHeight="1"/>
    <row r="530" s="16" customFormat="1" ht="33" customHeight="1"/>
    <row r="531" s="16" customFormat="1" ht="33" customHeight="1"/>
    <row r="532" s="16" customFormat="1" ht="33" customHeight="1"/>
    <row r="533" s="16" customFormat="1" ht="33" customHeight="1"/>
    <row r="534" s="16" customFormat="1" ht="33" customHeight="1"/>
    <row r="535" s="16" customFormat="1" ht="33" customHeight="1"/>
    <row r="536" s="16" customFormat="1" ht="33" customHeight="1"/>
    <row r="537" s="16" customFormat="1" ht="33" customHeight="1"/>
    <row r="538" s="16" customFormat="1" ht="33" customHeight="1"/>
    <row r="539" s="16" customFormat="1" ht="33" customHeight="1"/>
    <row r="540" s="16" customFormat="1" ht="33" customHeight="1"/>
    <row r="541" s="16" customFormat="1" ht="33" customHeight="1"/>
    <row r="542" s="16" customFormat="1" ht="33" customHeight="1"/>
    <row r="543" s="16" customFormat="1" ht="33" customHeight="1"/>
    <row r="544" s="16" customFormat="1" ht="33" customHeight="1"/>
    <row r="545" s="16" customFormat="1" ht="33" customHeight="1"/>
    <row r="546" s="16" customFormat="1" ht="33" customHeight="1"/>
    <row r="547" s="16" customFormat="1" ht="33" customHeight="1"/>
    <row r="548" s="16" customFormat="1" ht="33" customHeight="1"/>
    <row r="549" s="16" customFormat="1" ht="33" customHeight="1"/>
    <row r="550" s="16" customFormat="1" ht="33" customHeight="1"/>
    <row r="551" s="16" customFormat="1" ht="33" customHeight="1"/>
    <row r="552" s="16" customFormat="1" ht="33" customHeight="1"/>
    <row r="553" s="16" customFormat="1" ht="33" customHeight="1"/>
    <row r="554" s="16" customFormat="1" ht="33" customHeight="1"/>
    <row r="555" s="16" customFormat="1" ht="33" customHeight="1"/>
    <row r="556" s="16" customFormat="1" ht="33" customHeight="1"/>
    <row r="557" s="16" customFormat="1" ht="33" customHeight="1"/>
    <row r="558" s="16" customFormat="1" ht="33" customHeight="1"/>
    <row r="559" s="16" customFormat="1" ht="33" customHeight="1"/>
    <row r="560" s="16" customFormat="1" ht="33" customHeight="1"/>
    <row r="561" s="16" customFormat="1" ht="33" customHeight="1"/>
    <row r="562" s="16" customFormat="1" ht="33" customHeight="1"/>
    <row r="563" s="16" customFormat="1" ht="33" customHeight="1"/>
    <row r="564" s="16" customFormat="1" ht="33" customHeight="1"/>
    <row r="565" s="16" customFormat="1" ht="33" customHeight="1"/>
    <row r="566" s="16" customFormat="1" ht="33" customHeight="1"/>
    <row r="567" s="16" customFormat="1" ht="33" customHeight="1"/>
    <row r="568" s="16" customFormat="1" ht="33" customHeight="1"/>
    <row r="569" s="16" customFormat="1" ht="33" customHeight="1"/>
    <row r="570" s="16" customFormat="1" ht="33" customHeight="1"/>
    <row r="571" s="16" customFormat="1" ht="33" customHeight="1"/>
    <row r="572" s="16" customFormat="1" ht="33" customHeight="1"/>
    <row r="573" s="16" customFormat="1" ht="33" customHeight="1"/>
    <row r="574" s="16" customFormat="1" ht="33" customHeight="1"/>
    <row r="575" s="16" customFormat="1" ht="33" customHeight="1"/>
    <row r="576" s="16" customFormat="1" ht="33" customHeight="1"/>
    <row r="577" s="16" customFormat="1" ht="33" customHeight="1"/>
    <row r="578" s="16" customFormat="1" ht="33" customHeight="1"/>
    <row r="579" s="16" customFormat="1" ht="33" customHeight="1"/>
    <row r="580" s="16" customFormat="1" ht="33" customHeight="1"/>
    <row r="581" s="16" customFormat="1" ht="33" customHeight="1"/>
    <row r="582" s="16" customFormat="1" ht="33" customHeight="1"/>
    <row r="583" s="16" customFormat="1" ht="33" customHeight="1"/>
    <row r="584" s="16" customFormat="1" ht="33" customHeight="1"/>
    <row r="585" s="16" customFormat="1" ht="33" customHeight="1"/>
    <row r="586" s="16" customFormat="1" ht="33" customHeight="1"/>
    <row r="587" s="16" customFormat="1" ht="33" customHeight="1"/>
    <row r="588" s="16" customFormat="1" ht="33" customHeight="1"/>
    <row r="589" s="16" customFormat="1" ht="33" customHeight="1"/>
    <row r="590" s="16" customFormat="1" ht="33" customHeight="1"/>
    <row r="591" s="16" customFormat="1" ht="33" customHeight="1"/>
    <row r="592" s="16" customFormat="1" ht="33" customHeight="1"/>
    <row r="593" s="16" customFormat="1" ht="33" customHeight="1"/>
    <row r="594" s="16" customFormat="1" ht="33" customHeight="1"/>
    <row r="595" s="16" customFormat="1" ht="33" customHeight="1"/>
    <row r="596" s="16" customFormat="1" ht="33" customHeight="1"/>
    <row r="597" s="16" customFormat="1" ht="33" customHeight="1"/>
    <row r="598" s="16" customFormat="1" ht="33" customHeight="1"/>
    <row r="599" s="16" customFormat="1" ht="33" customHeight="1"/>
    <row r="600" s="16" customFormat="1" ht="33" customHeight="1"/>
    <row r="601" s="16" customFormat="1" ht="33" customHeight="1"/>
    <row r="602" s="16" customFormat="1" ht="33" customHeight="1"/>
    <row r="603" s="16" customFormat="1" ht="33" customHeight="1"/>
    <row r="604" s="16" customFormat="1" ht="33" customHeight="1"/>
    <row r="605" s="16" customFormat="1" ht="33" customHeight="1"/>
    <row r="606" s="16" customFormat="1" ht="33" customHeight="1"/>
    <row r="607" s="16" customFormat="1" ht="33" customHeight="1"/>
    <row r="608" s="16" customFormat="1" ht="33" customHeight="1"/>
    <row r="609" s="16" customFormat="1" ht="33" customHeight="1"/>
    <row r="610" s="16" customFormat="1" ht="33" customHeight="1"/>
    <row r="611" s="16" customFormat="1" ht="33" customHeight="1"/>
    <row r="612" s="16" customFormat="1" ht="33" customHeight="1"/>
    <row r="613" s="16" customFormat="1" ht="33" customHeight="1"/>
    <row r="614" s="16" customFormat="1" ht="33" customHeight="1"/>
    <row r="615" s="16" customFormat="1" ht="33" customHeight="1"/>
    <row r="616" s="16" customFormat="1" ht="33" customHeight="1"/>
    <row r="617" s="16" customFormat="1" ht="33" customHeight="1"/>
    <row r="618" s="16" customFormat="1" ht="33" customHeight="1"/>
    <row r="619" s="16" customFormat="1" ht="33" customHeight="1"/>
    <row r="620" s="16" customFormat="1" ht="33" customHeight="1"/>
    <row r="621" s="16" customFormat="1" ht="33" customHeight="1"/>
    <row r="622" s="16" customFormat="1" ht="33" customHeight="1"/>
    <row r="623" s="16" customFormat="1" ht="33" customHeight="1"/>
    <row r="624" s="16" customFormat="1" ht="33" customHeight="1"/>
    <row r="625" s="16" customFormat="1" ht="33" customHeight="1"/>
    <row r="626" s="16" customFormat="1" ht="33" customHeight="1"/>
    <row r="627" s="16" customFormat="1" ht="33" customHeight="1"/>
    <row r="628" s="16" customFormat="1" ht="33" customHeight="1"/>
    <row r="629" s="16" customFormat="1" ht="33" customHeight="1"/>
    <row r="630" s="16" customFormat="1" ht="33" customHeight="1"/>
    <row r="631" s="16" customFormat="1" ht="33" customHeight="1"/>
    <row r="632" s="16" customFormat="1" ht="33" customHeight="1"/>
    <row r="633" s="16" customFormat="1" ht="33" customHeight="1"/>
    <row r="634" s="16" customFormat="1" ht="33" customHeight="1"/>
    <row r="635" s="16" customFormat="1" ht="33" customHeight="1"/>
    <row r="636" s="16" customFormat="1" ht="33" customHeight="1"/>
    <row r="637" s="16" customFormat="1" ht="33" customHeight="1"/>
    <row r="638" s="16" customFormat="1" ht="33" customHeight="1"/>
    <row r="639" s="16" customFormat="1" ht="33" customHeight="1"/>
    <row r="640" s="16" customFormat="1" ht="33" customHeight="1"/>
    <row r="641" s="16" customFormat="1" ht="33" customHeight="1"/>
    <row r="642" s="16" customFormat="1" ht="33" customHeight="1"/>
    <row r="643" s="16" customFormat="1" ht="33" customHeight="1"/>
    <row r="644" s="16" customFormat="1" ht="33" customHeight="1"/>
    <row r="645" s="16" customFormat="1" ht="33" customHeight="1"/>
    <row r="646" s="16" customFormat="1" ht="33" customHeight="1"/>
    <row r="647" s="16" customFormat="1" ht="33" customHeight="1"/>
    <row r="648" s="16" customFormat="1" ht="33" customHeight="1"/>
    <row r="649" s="16" customFormat="1" ht="33" customHeight="1"/>
    <row r="650" s="16" customFormat="1" ht="33" customHeight="1"/>
    <row r="651" s="16" customFormat="1" ht="33" customHeight="1"/>
    <row r="652" s="16" customFormat="1" ht="33" customHeight="1"/>
    <row r="653" s="16" customFormat="1" ht="33" customHeight="1"/>
    <row r="654" s="16" customFormat="1" ht="33" customHeight="1"/>
    <row r="655" s="16" customFormat="1" ht="33" customHeight="1"/>
    <row r="656" s="16" customFormat="1" ht="33" customHeight="1"/>
    <row r="657" s="16" customFormat="1" ht="33" customHeight="1"/>
    <row r="658" s="16" customFormat="1" ht="33" customHeight="1"/>
    <row r="659" s="16" customFormat="1" ht="33" customHeight="1"/>
    <row r="660" s="16" customFormat="1" ht="33" customHeight="1"/>
    <row r="661" s="16" customFormat="1" ht="33" customHeight="1"/>
    <row r="662" s="16" customFormat="1" ht="33" customHeight="1"/>
    <row r="663" s="16" customFormat="1" ht="33" customHeight="1"/>
    <row r="664" s="16" customFormat="1" ht="33" customHeight="1"/>
    <row r="665" s="16" customFormat="1" ht="33" customHeight="1"/>
    <row r="666" s="16" customFormat="1" ht="33" customHeight="1"/>
    <row r="667" s="16" customFormat="1" ht="33" customHeight="1"/>
    <row r="668" s="16" customFormat="1" ht="33" customHeight="1"/>
    <row r="669" s="16" customFormat="1" ht="33" customHeight="1"/>
    <row r="670" s="16" customFormat="1" ht="33" customHeight="1"/>
    <row r="671" s="16" customFormat="1" ht="33" customHeight="1"/>
    <row r="672" s="16" customFormat="1" ht="33" customHeight="1"/>
    <row r="673" s="16" customFormat="1" ht="33" customHeight="1"/>
    <row r="674" s="16" customFormat="1" ht="33" customHeight="1"/>
    <row r="675" s="16" customFormat="1" ht="33" customHeight="1"/>
    <row r="676" s="16" customFormat="1" ht="33" customHeight="1"/>
    <row r="677" s="16" customFormat="1" ht="33" customHeight="1"/>
    <row r="678" s="16" customFormat="1" ht="33" customHeight="1"/>
    <row r="679" s="16" customFormat="1" ht="33" customHeight="1"/>
    <row r="680" s="16" customFormat="1" ht="33" customHeight="1"/>
    <row r="681" s="16" customFormat="1" ht="33" customHeight="1"/>
    <row r="682" s="16" customFormat="1" ht="33" customHeight="1"/>
    <row r="683" s="16" customFormat="1" ht="33" customHeight="1"/>
    <row r="684" s="16" customFormat="1" ht="33" customHeight="1"/>
    <row r="685" s="16" customFormat="1" ht="33" customHeight="1"/>
    <row r="686" s="16" customFormat="1" ht="33" customHeight="1"/>
    <row r="687" s="16" customFormat="1" ht="33" customHeight="1"/>
    <row r="688" s="16" customFormat="1" ht="33" customHeight="1"/>
    <row r="689" s="16" customFormat="1" ht="33" customHeight="1"/>
    <row r="690" s="16" customFormat="1" ht="33" customHeight="1"/>
    <row r="691" s="16" customFormat="1" ht="33" customHeight="1"/>
    <row r="692" s="16" customFormat="1" ht="33" customHeight="1"/>
    <row r="693" s="16" customFormat="1" ht="33" customHeight="1"/>
    <row r="694" s="16" customFormat="1" ht="33" customHeight="1"/>
    <row r="695" s="16" customFormat="1" ht="33" customHeight="1"/>
    <row r="696" s="16" customFormat="1" ht="33" customHeight="1"/>
    <row r="697" s="16" customFormat="1" ht="33" customHeight="1"/>
    <row r="698" s="16" customFormat="1" ht="33" customHeight="1"/>
    <row r="699" s="16" customFormat="1" ht="33" customHeight="1"/>
    <row r="700" s="16" customFormat="1" ht="33" customHeight="1"/>
    <row r="701" s="16" customFormat="1" ht="33" customHeight="1"/>
    <row r="702" s="16" customFormat="1" ht="33" customHeight="1"/>
    <row r="703" s="16" customFormat="1" ht="33" customHeight="1"/>
    <row r="704" s="16" customFormat="1" ht="33" customHeight="1"/>
    <row r="705" s="16" customFormat="1" ht="33" customHeight="1"/>
    <row r="706" s="16" customFormat="1" ht="33" customHeight="1"/>
    <row r="707" s="16" customFormat="1" ht="33" customHeight="1"/>
    <row r="708" s="16" customFormat="1" ht="33" customHeight="1"/>
    <row r="709" s="16" customFormat="1" ht="33" customHeight="1"/>
    <row r="710" s="16" customFormat="1" ht="33" customHeight="1"/>
    <row r="711" s="16" customFormat="1" ht="33" customHeight="1"/>
    <row r="712" s="16" customFormat="1" ht="33" customHeight="1"/>
    <row r="713" s="16" customFormat="1" ht="33" customHeight="1"/>
    <row r="714" s="16" customFormat="1" ht="33" customHeight="1"/>
    <row r="715" s="16" customFormat="1" ht="33" customHeight="1"/>
    <row r="716" s="16" customFormat="1" ht="33" customHeight="1"/>
    <row r="717" s="16" customFormat="1" ht="33" customHeight="1"/>
    <row r="718" s="16" customFormat="1" ht="33" customHeight="1"/>
    <row r="719" s="16" customFormat="1" ht="33" customHeight="1"/>
    <row r="720" s="16" customFormat="1" ht="33" customHeight="1"/>
    <row r="721" s="16" customFormat="1" ht="33" customHeight="1"/>
    <row r="722" s="16" customFormat="1" ht="33" customHeight="1"/>
    <row r="723" s="16" customFormat="1" ht="33" customHeight="1"/>
    <row r="724" s="16" customFormat="1" ht="33" customHeight="1"/>
    <row r="725" s="16" customFormat="1" ht="33" customHeight="1"/>
    <row r="726" s="16" customFormat="1" ht="33" customHeight="1"/>
    <row r="727" s="16" customFormat="1" ht="33" customHeight="1"/>
    <row r="728" s="16" customFormat="1" ht="33" customHeight="1"/>
    <row r="729" s="16" customFormat="1" ht="33" customHeight="1"/>
    <row r="730" s="16" customFormat="1" ht="33" customHeight="1"/>
    <row r="731" s="16" customFormat="1" ht="33" customHeight="1"/>
    <row r="732" s="16" customFormat="1" ht="33" customHeight="1"/>
    <row r="733" s="16" customFormat="1" ht="33" customHeight="1"/>
    <row r="734" s="16" customFormat="1" ht="33" customHeight="1"/>
    <row r="735" s="16" customFormat="1" ht="33" customHeight="1"/>
    <row r="736" s="16" customFormat="1" ht="33" customHeight="1"/>
    <row r="737" s="16" customFormat="1" ht="33" customHeight="1"/>
    <row r="738" s="16" customFormat="1" ht="33" customHeight="1"/>
    <row r="739" s="16" customFormat="1" ht="33" customHeight="1"/>
    <row r="740" s="16" customFormat="1" ht="33" customHeight="1"/>
    <row r="741" s="16" customFormat="1" ht="33" customHeight="1"/>
    <row r="742" s="16" customFormat="1" ht="33" customHeight="1"/>
    <row r="743" s="16" customFormat="1" ht="33" customHeight="1"/>
    <row r="744" s="16" customFormat="1" ht="33" customHeight="1"/>
    <row r="745" s="16" customFormat="1" ht="33" customHeight="1"/>
    <row r="746" s="16" customFormat="1" ht="33" customHeight="1"/>
    <row r="747" s="16" customFormat="1" ht="33" customHeight="1"/>
    <row r="748" s="16" customFormat="1" ht="33" customHeight="1"/>
    <row r="749" s="16" customFormat="1" ht="33" customHeight="1"/>
    <row r="750" s="16" customFormat="1" ht="33" customHeight="1"/>
    <row r="751" s="16" customFormat="1" ht="33" customHeight="1"/>
    <row r="752" s="16" customFormat="1" ht="33" customHeight="1"/>
    <row r="753" s="16" customFormat="1" ht="33" customHeight="1"/>
    <row r="754" s="16" customFormat="1" ht="33" customHeight="1"/>
    <row r="755" s="16" customFormat="1" ht="33" customHeight="1"/>
    <row r="756" s="16" customFormat="1" ht="33" customHeight="1"/>
    <row r="757" s="16" customFormat="1" ht="33" customHeight="1"/>
    <row r="758" s="16" customFormat="1" ht="33" customHeight="1"/>
    <row r="759" s="16" customFormat="1" ht="33" customHeight="1"/>
    <row r="760" s="16" customFormat="1" ht="33" customHeight="1"/>
    <row r="761" s="16" customFormat="1" ht="33" customHeight="1"/>
    <row r="762" s="16" customFormat="1" ht="33" customHeight="1"/>
    <row r="763" s="16" customFormat="1" ht="33" customHeight="1"/>
    <row r="764" s="16" customFormat="1" ht="33" customHeight="1"/>
    <row r="765" s="16" customFormat="1" ht="33" customHeight="1"/>
    <row r="766" s="16" customFormat="1" ht="33" customHeight="1"/>
    <row r="767" s="16" customFormat="1" ht="33" customHeight="1"/>
    <row r="768" s="16" customFormat="1" ht="33" customHeight="1"/>
    <row r="769" s="16" customFormat="1" ht="33" customHeight="1"/>
    <row r="770" s="16" customFormat="1" ht="33" customHeight="1"/>
    <row r="771" s="16" customFormat="1" ht="33" customHeight="1"/>
    <row r="772" s="16" customFormat="1" ht="33" customHeight="1"/>
    <row r="773" s="16" customFormat="1" ht="33" customHeight="1"/>
    <row r="774" s="16" customFormat="1" ht="33" customHeight="1"/>
    <row r="775" s="16" customFormat="1" ht="33" customHeight="1"/>
    <row r="776" s="16" customFormat="1" ht="33" customHeight="1"/>
    <row r="777" s="16" customFormat="1" ht="33" customHeight="1"/>
    <row r="778" s="16" customFormat="1" ht="33" customHeight="1"/>
    <row r="779" s="16" customFormat="1" ht="33" customHeight="1"/>
    <row r="780" s="16" customFormat="1" ht="33" customHeight="1"/>
    <row r="781" s="16" customFormat="1" ht="33" customHeight="1"/>
    <row r="782" s="16" customFormat="1" ht="33" customHeight="1"/>
    <row r="783" s="16" customFormat="1" ht="33" customHeight="1"/>
    <row r="784" s="16" customFormat="1" ht="33" customHeight="1"/>
    <row r="785" s="16" customFormat="1" ht="33" customHeight="1"/>
    <row r="786" s="16" customFormat="1" ht="33" customHeight="1"/>
    <row r="787" s="16" customFormat="1" ht="33" customHeight="1"/>
    <row r="788" s="16" customFormat="1" ht="33" customHeight="1"/>
    <row r="789" s="16" customFormat="1" ht="33" customHeight="1"/>
    <row r="790" s="16" customFormat="1" ht="33" customHeight="1"/>
    <row r="791" s="16" customFormat="1" ht="33" customHeight="1"/>
    <row r="792" s="16" customFormat="1" ht="33" customHeight="1"/>
    <row r="793" s="16" customFormat="1" ht="33" customHeight="1"/>
    <row r="794" s="16" customFormat="1" ht="33" customHeight="1"/>
    <row r="795" s="16" customFormat="1" ht="33" customHeight="1"/>
    <row r="796" s="16" customFormat="1" ht="33" customHeight="1"/>
    <row r="797" s="16" customFormat="1" ht="33" customHeight="1"/>
    <row r="798" s="16" customFormat="1" ht="33" customHeight="1"/>
    <row r="799" s="16" customFormat="1" ht="33" customHeight="1"/>
    <row r="800" s="16" customFormat="1" ht="33" customHeight="1"/>
    <row r="801" s="16" customFormat="1" ht="33" customHeight="1"/>
    <row r="802" s="16" customFormat="1" ht="33" customHeight="1"/>
    <row r="803" s="16" customFormat="1" ht="33" customHeight="1"/>
    <row r="804" s="16" customFormat="1" ht="33" customHeight="1"/>
    <row r="805" s="16" customFormat="1" ht="33" customHeight="1"/>
    <row r="806" s="16" customFormat="1" ht="33" customHeight="1"/>
    <row r="807" s="16" customFormat="1" ht="33" customHeight="1"/>
    <row r="808" s="16" customFormat="1" ht="33" customHeight="1"/>
    <row r="809" s="16" customFormat="1" ht="33" customHeight="1"/>
    <row r="810" s="16" customFormat="1" ht="33" customHeight="1"/>
    <row r="811" s="16" customFormat="1" ht="33" customHeight="1"/>
    <row r="812" s="16" customFormat="1" ht="33" customHeight="1"/>
    <row r="813" s="16" customFormat="1" ht="33" customHeight="1"/>
    <row r="814" s="16" customFormat="1" ht="33" customHeight="1"/>
    <row r="815" s="16" customFormat="1" ht="33" customHeight="1"/>
    <row r="816" s="16" customFormat="1" ht="33" customHeight="1"/>
    <row r="817" s="16" customFormat="1" ht="33" customHeight="1"/>
    <row r="818" s="16" customFormat="1" ht="33" customHeight="1"/>
    <row r="819" s="16" customFormat="1" ht="33" customHeight="1"/>
    <row r="820" s="16" customFormat="1" ht="33" customHeight="1"/>
    <row r="821" s="16" customFormat="1" ht="33" customHeight="1"/>
    <row r="822" s="16" customFormat="1" ht="33" customHeight="1"/>
    <row r="823" s="16" customFormat="1" ht="33" customHeight="1"/>
    <row r="824" s="16" customFormat="1" ht="33" customHeight="1"/>
    <row r="825" s="16" customFormat="1" ht="33" customHeight="1"/>
    <row r="826" s="16" customFormat="1" ht="33" customHeight="1"/>
    <row r="827" s="16" customFormat="1" ht="33" customHeight="1"/>
    <row r="828" s="16" customFormat="1" ht="33" customHeight="1"/>
    <row r="829" s="16" customFormat="1" ht="33" customHeight="1"/>
    <row r="830" s="16" customFormat="1" ht="33" customHeight="1"/>
    <row r="831" s="16" customFormat="1" ht="33" customHeight="1"/>
    <row r="832" s="16" customFormat="1" ht="33" customHeight="1"/>
    <row r="833" s="16" customFormat="1" ht="33" customHeight="1"/>
    <row r="834" s="16" customFormat="1" ht="33" customHeight="1"/>
    <row r="835" s="16" customFormat="1" ht="33" customHeight="1"/>
    <row r="836" s="16" customFormat="1" ht="33" customHeight="1"/>
    <row r="837" s="16" customFormat="1" ht="33" customHeight="1"/>
    <row r="838" s="16" customFormat="1" ht="33" customHeight="1"/>
    <row r="839" s="16" customFormat="1" ht="33" customHeight="1"/>
    <row r="840" s="16" customFormat="1" ht="33" customHeight="1"/>
    <row r="841" s="16" customFormat="1" ht="33" customHeight="1"/>
    <row r="842" s="16" customFormat="1" ht="33" customHeight="1"/>
    <row r="843" s="16" customFormat="1" ht="33" customHeight="1"/>
    <row r="844" s="16" customFormat="1" ht="33" customHeight="1"/>
    <row r="845" s="16" customFormat="1" ht="33" customHeight="1"/>
    <row r="846" s="16" customFormat="1" ht="33" customHeight="1"/>
    <row r="847" s="16" customFormat="1" ht="33" customHeight="1"/>
    <row r="848" s="16" customFormat="1" ht="33" customHeight="1"/>
    <row r="849" s="16" customFormat="1" ht="33" customHeight="1"/>
    <row r="850" s="16" customFormat="1" ht="33" customHeight="1"/>
    <row r="851" s="16" customFormat="1" ht="33" customHeight="1"/>
    <row r="852" s="16" customFormat="1" ht="33" customHeight="1"/>
    <row r="853" s="16" customFormat="1" ht="33" customHeight="1"/>
    <row r="854" s="16" customFormat="1" ht="33" customHeight="1"/>
    <row r="855" s="16" customFormat="1" ht="33" customHeight="1"/>
    <row r="856" s="16" customFormat="1" ht="33" customHeight="1"/>
    <row r="857" s="16" customFormat="1" ht="33" customHeight="1"/>
    <row r="858" s="16" customFormat="1" ht="33" customHeight="1"/>
    <row r="859" s="16" customFormat="1" ht="33" customHeight="1"/>
    <row r="860" s="16" customFormat="1" ht="33" customHeight="1"/>
    <row r="861" s="16" customFormat="1" ht="33" customHeight="1"/>
    <row r="862" s="16" customFormat="1" ht="33" customHeight="1"/>
    <row r="863" s="16" customFormat="1" ht="33" customHeight="1"/>
    <row r="864" s="16" customFormat="1" ht="33" customHeight="1"/>
    <row r="865" s="16" customFormat="1" ht="33" customHeight="1"/>
    <row r="866" s="16" customFormat="1" ht="33" customHeight="1"/>
    <row r="867" s="16" customFormat="1" ht="33" customHeight="1"/>
    <row r="868" s="16" customFormat="1" ht="33" customHeight="1"/>
    <row r="869" s="16" customFormat="1" ht="33" customHeight="1"/>
    <row r="870" s="16" customFormat="1" ht="33" customHeight="1"/>
    <row r="871" s="16" customFormat="1" ht="33" customHeight="1"/>
    <row r="872" s="16" customFormat="1" ht="33" customHeight="1"/>
    <row r="873" s="16" customFormat="1" ht="33" customHeight="1"/>
    <row r="874" s="16" customFormat="1" ht="33" customHeight="1"/>
    <row r="875" s="16" customFormat="1" ht="33" customHeight="1"/>
    <row r="876" s="16" customFormat="1" ht="33" customHeight="1"/>
    <row r="877" s="16" customFormat="1" ht="33" customHeight="1"/>
    <row r="878" s="16" customFormat="1" ht="33" customHeight="1"/>
    <row r="879" s="16" customFormat="1" ht="33" customHeight="1"/>
    <row r="880" s="16" customFormat="1" ht="33" customHeight="1"/>
    <row r="881" s="16" customFormat="1" ht="33" customHeight="1"/>
    <row r="882" s="16" customFormat="1" ht="33" customHeight="1"/>
    <row r="883" s="16" customFormat="1" ht="33" customHeight="1"/>
    <row r="884" s="16" customFormat="1" ht="33" customHeight="1"/>
    <row r="885" s="16" customFormat="1" ht="33" customHeight="1"/>
    <row r="886" s="16" customFormat="1" ht="33" customHeight="1"/>
    <row r="887" s="16" customFormat="1" ht="33" customHeight="1"/>
    <row r="888" s="16" customFormat="1" ht="33" customHeight="1"/>
    <row r="889" s="16" customFormat="1" ht="33" customHeight="1"/>
    <row r="890" s="16" customFormat="1" ht="33" customHeight="1"/>
    <row r="891" s="16" customFormat="1" ht="33" customHeight="1"/>
    <row r="892" s="16" customFormat="1" ht="33" customHeight="1"/>
    <row r="893" s="16" customFormat="1" ht="33" customHeight="1"/>
    <row r="894" s="16" customFormat="1" ht="33" customHeight="1"/>
    <row r="895" s="16" customFormat="1" ht="33" customHeight="1"/>
    <row r="896" s="16" customFormat="1" ht="33" customHeight="1"/>
    <row r="897" s="16" customFormat="1" ht="33" customHeight="1"/>
    <row r="898" s="16" customFormat="1" ht="33" customHeight="1"/>
    <row r="899" s="16" customFormat="1" ht="33" customHeight="1"/>
    <row r="900" s="16" customFormat="1" ht="33" customHeight="1"/>
    <row r="901" s="16" customFormat="1" ht="33" customHeight="1"/>
    <row r="902" s="16" customFormat="1" ht="33" customHeight="1"/>
    <row r="903" s="16" customFormat="1" ht="33" customHeight="1"/>
    <row r="904" s="16" customFormat="1" ht="33" customHeight="1"/>
    <row r="905" s="16" customFormat="1" ht="33" customHeight="1"/>
    <row r="906" s="16" customFormat="1" ht="33" customHeight="1"/>
    <row r="907" s="16" customFormat="1" ht="33" customHeight="1"/>
    <row r="908" s="16" customFormat="1" ht="33" customHeight="1"/>
    <row r="909" s="16" customFormat="1" ht="33" customHeight="1"/>
    <row r="910" s="16" customFormat="1" ht="33" customHeight="1"/>
    <row r="911" s="16" customFormat="1" ht="33" customHeight="1"/>
    <row r="912" s="16" customFormat="1" ht="33" customHeight="1"/>
    <row r="913" s="16" customFormat="1" ht="33" customHeight="1"/>
    <row r="914" s="16" customFormat="1" ht="33" customHeight="1"/>
    <row r="915" s="16" customFormat="1" ht="33" customHeight="1"/>
    <row r="916" s="16" customFormat="1" ht="33" customHeight="1"/>
    <row r="917" s="16" customFormat="1" ht="33" customHeight="1"/>
    <row r="918" s="16" customFormat="1" ht="33" customHeight="1"/>
    <row r="919" s="16" customFormat="1" ht="33" customHeight="1"/>
    <row r="920" s="16" customFormat="1" ht="33" customHeight="1"/>
    <row r="921" s="16" customFormat="1" ht="33" customHeight="1"/>
    <row r="922" s="16" customFormat="1" ht="33" customHeight="1"/>
    <row r="923" s="16" customFormat="1" ht="33" customHeight="1"/>
    <row r="924" s="16" customFormat="1" ht="33" customHeight="1"/>
    <row r="925" s="16" customFormat="1" ht="33" customHeight="1"/>
    <row r="926" s="16" customFormat="1" ht="33" customHeight="1"/>
    <row r="927" s="16" customFormat="1" ht="33" customHeight="1"/>
    <row r="928" s="16" customFormat="1" ht="33" customHeight="1"/>
    <row r="929" s="16" customFormat="1" ht="33" customHeight="1"/>
    <row r="930" s="16" customFormat="1" ht="33" customHeight="1"/>
    <row r="931" s="16" customFormat="1" ht="33" customHeight="1"/>
    <row r="932" s="16" customFormat="1" ht="33" customHeight="1"/>
    <row r="933" s="16" customFormat="1" ht="33" customHeight="1"/>
    <row r="934" s="16" customFormat="1" ht="33" customHeight="1"/>
    <row r="935" s="16" customFormat="1" ht="33" customHeight="1"/>
    <row r="936" s="16" customFormat="1" ht="33" customHeight="1"/>
    <row r="937" s="16" customFormat="1" ht="33" customHeight="1"/>
    <row r="938" s="16" customFormat="1" ht="33" customHeight="1"/>
    <row r="939" s="16" customFormat="1" ht="33" customHeight="1"/>
    <row r="940" s="16" customFormat="1" ht="33" customHeight="1"/>
    <row r="941" s="16" customFormat="1" ht="33" customHeight="1"/>
    <row r="942" s="16" customFormat="1" ht="33" customHeight="1"/>
    <row r="943" s="16" customFormat="1" ht="33" customHeight="1"/>
    <row r="944" s="16" customFormat="1" ht="33" customHeight="1"/>
    <row r="945" s="16" customFormat="1" ht="33" customHeight="1"/>
    <row r="946" s="16" customFormat="1" ht="33" customHeight="1"/>
    <row r="947" s="16" customFormat="1" ht="33" customHeight="1"/>
    <row r="948" s="16" customFormat="1" ht="33" customHeight="1"/>
    <row r="949" s="16" customFormat="1" ht="33" customHeight="1"/>
    <row r="950" s="16" customFormat="1" ht="33" customHeight="1"/>
    <row r="951" s="16" customFormat="1" ht="33" customHeight="1"/>
    <row r="952" s="16" customFormat="1" ht="33" customHeight="1"/>
    <row r="953" s="16" customFormat="1" ht="33" customHeight="1"/>
    <row r="954" s="16" customFormat="1" ht="33" customHeight="1"/>
    <row r="955" s="16" customFormat="1" ht="33" customHeight="1"/>
    <row r="956" s="16" customFormat="1" ht="33" customHeight="1"/>
    <row r="957" s="16" customFormat="1" ht="33" customHeight="1"/>
    <row r="958" s="16" customFormat="1" ht="33" customHeight="1"/>
    <row r="959" s="16" customFormat="1" ht="33" customHeight="1"/>
    <row r="960" s="16" customFormat="1" ht="33" customHeight="1"/>
    <row r="961" spans="17:19" s="16" customFormat="1" ht="33" customHeight="1"/>
    <row r="962" spans="17:19" s="16" customFormat="1" ht="33" customHeight="1"/>
    <row r="963" spans="17:19" s="16" customFormat="1" ht="33" customHeight="1"/>
    <row r="964" spans="17:19" s="16" customFormat="1" ht="33" customHeight="1"/>
    <row r="965" spans="17:19" s="16" customFormat="1" ht="33" customHeight="1"/>
    <row r="966" spans="17:19" s="16" customFormat="1" ht="33" customHeight="1"/>
    <row r="967" spans="17:19" s="16" customFormat="1" ht="33" customHeight="1"/>
    <row r="968" spans="17:19" s="16" customFormat="1" ht="33" customHeight="1">
      <c r="Q968" s="21"/>
      <c r="R968" s="21"/>
      <c r="S968" s="21"/>
    </row>
  </sheetData>
  <sheetProtection password="C73E" sheet="1" objects="1" scenarios="1" formatCells="0" formatColumns="0" formatRows="0" insertColumns="0" insertRows="0" insertHyperlinks="0" deleteColumns="0" deleteRows="0"/>
  <mergeCells count="49">
    <mergeCell ref="A46:L46"/>
    <mergeCell ref="A19:L19"/>
    <mergeCell ref="D23:E23"/>
    <mergeCell ref="D25:E25"/>
    <mergeCell ref="B23:C25"/>
    <mergeCell ref="B26:C26"/>
    <mergeCell ref="B27:C27"/>
    <mergeCell ref="B29:C29"/>
    <mergeCell ref="B30:C30"/>
    <mergeCell ref="B28:C28"/>
    <mergeCell ref="A34:L34"/>
    <mergeCell ref="A35:L35"/>
    <mergeCell ref="E37:H37"/>
    <mergeCell ref="E39:H39"/>
    <mergeCell ref="I37:I39"/>
    <mergeCell ref="C37:D39"/>
    <mergeCell ref="A13:B13"/>
    <mergeCell ref="A14:B14"/>
    <mergeCell ref="A15:B15"/>
    <mergeCell ref="A16:B16"/>
    <mergeCell ref="A17:B17"/>
    <mergeCell ref="A1:L1"/>
    <mergeCell ref="A2:L2"/>
    <mergeCell ref="A4:L4"/>
    <mergeCell ref="A5:L5"/>
    <mergeCell ref="L10:L12"/>
    <mergeCell ref="C12:E12"/>
    <mergeCell ref="F12:H12"/>
    <mergeCell ref="I12:K12"/>
    <mergeCell ref="A8:L8"/>
    <mergeCell ref="A9:J9"/>
    <mergeCell ref="A10:B12"/>
    <mergeCell ref="C10:E10"/>
    <mergeCell ref="F10:H10"/>
    <mergeCell ref="I10:K10"/>
    <mergeCell ref="A3:L3"/>
    <mergeCell ref="J18:L18"/>
    <mergeCell ref="A21:L21"/>
    <mergeCell ref="A22:J22"/>
    <mergeCell ref="J23:J25"/>
    <mergeCell ref="H23:I23"/>
    <mergeCell ref="H25:I25"/>
    <mergeCell ref="F23:G23"/>
    <mergeCell ref="F25:G25"/>
    <mergeCell ref="C40:D40"/>
    <mergeCell ref="C41:D41"/>
    <mergeCell ref="C42:D42"/>
    <mergeCell ref="C43:D43"/>
    <mergeCell ref="C44:D44"/>
  </mergeCells>
  <pageMargins left="0.34" right="0.15748031496062992" top="0.64" bottom="0.46" header="0.31496062992125984" footer="0.31496062992125984"/>
  <pageSetup paperSize="9" scale="3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zoomScale="80" zoomScaleNormal="80" workbookViewId="0">
      <selection sqref="A1:R1"/>
    </sheetView>
  </sheetViews>
  <sheetFormatPr defaultColWidth="9.109375" defaultRowHeight="13.2"/>
  <cols>
    <col min="1" max="5" width="9.109375" style="2"/>
    <col min="6" max="6" width="14.5546875" style="2" customWidth="1"/>
    <col min="7" max="7" width="12.33203125" style="138" customWidth="1"/>
    <col min="8" max="15" width="12.33203125" style="2" customWidth="1"/>
    <col min="16" max="17" width="12.33203125" style="3" customWidth="1"/>
    <col min="18" max="18" width="12.33203125" style="2" customWidth="1"/>
    <col min="19" max="19" width="4.77734375" style="1" customWidth="1"/>
    <col min="20" max="20" width="7.77734375" style="2" customWidth="1"/>
    <col min="21" max="21" width="5.77734375" style="24" customWidth="1"/>
    <col min="22" max="22" width="9.109375" style="2"/>
    <col min="23" max="23" width="14.88671875" style="2" bestFit="1" customWidth="1"/>
    <col min="24" max="16384" width="9.109375" style="2"/>
  </cols>
  <sheetData>
    <row r="1" spans="1:23" ht="20.399999999999999">
      <c r="A1" s="256" t="s">
        <v>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23" ht="15.6">
      <c r="A2" s="257" t="s">
        <v>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23" ht="48.6" customHeight="1">
      <c r="A3" s="259" t="s">
        <v>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"/>
      <c r="T3" s="8"/>
    </row>
    <row r="4" spans="1:23" ht="25.2" customHeight="1">
      <c r="A4" s="297" t="s">
        <v>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32"/>
    </row>
    <row r="5" spans="1:23" ht="30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33"/>
    </row>
    <row r="6" spans="1:23" ht="11.4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32"/>
    </row>
    <row r="7" spans="1:23" ht="7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32"/>
    </row>
    <row r="8" spans="1:23" ht="31.8" customHeight="1">
      <c r="A8" s="258" t="s">
        <v>63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32"/>
    </row>
    <row r="9" spans="1:23" ht="18.600000000000001" customHeight="1" thickBot="1">
      <c r="A9" s="7"/>
      <c r="S9" s="29"/>
      <c r="T9" s="25"/>
    </row>
    <row r="10" spans="1:23" ht="19.95" customHeight="1" thickBot="1">
      <c r="A10" s="287" t="s">
        <v>47</v>
      </c>
      <c r="B10" s="288"/>
      <c r="C10" s="288"/>
      <c r="D10" s="288"/>
      <c r="E10" s="288"/>
      <c r="F10" s="289"/>
      <c r="G10" s="300" t="s">
        <v>55</v>
      </c>
      <c r="H10" s="301"/>
      <c r="I10" s="302"/>
      <c r="J10" s="300" t="s">
        <v>56</v>
      </c>
      <c r="K10" s="301"/>
      <c r="L10" s="302"/>
      <c r="M10" s="300" t="s">
        <v>57</v>
      </c>
      <c r="N10" s="301"/>
      <c r="O10" s="301"/>
      <c r="P10" s="300" t="s">
        <v>58</v>
      </c>
      <c r="Q10" s="301"/>
      <c r="R10" s="302"/>
      <c r="U10" s="296"/>
      <c r="V10" s="296"/>
      <c r="W10" s="296"/>
    </row>
    <row r="11" spans="1:23">
      <c r="A11" s="290"/>
      <c r="B11" s="291"/>
      <c r="C11" s="291"/>
      <c r="D11" s="291"/>
      <c r="E11" s="291"/>
      <c r="F11" s="292"/>
      <c r="G11" s="274" t="s">
        <v>5</v>
      </c>
      <c r="H11" s="275"/>
      <c r="I11" s="15" t="s">
        <v>0</v>
      </c>
      <c r="J11" s="274" t="s">
        <v>5</v>
      </c>
      <c r="K11" s="275"/>
      <c r="L11" s="15" t="s">
        <v>0</v>
      </c>
      <c r="M11" s="274" t="s">
        <v>5</v>
      </c>
      <c r="N11" s="275"/>
      <c r="O11" s="15" t="s">
        <v>0</v>
      </c>
      <c r="P11" s="274" t="s">
        <v>5</v>
      </c>
      <c r="Q11" s="275"/>
      <c r="R11" s="15" t="s">
        <v>0</v>
      </c>
    </row>
    <row r="12" spans="1:23">
      <c r="A12" s="290"/>
      <c r="B12" s="291"/>
      <c r="C12" s="291"/>
      <c r="D12" s="291"/>
      <c r="E12" s="291"/>
      <c r="F12" s="292"/>
      <c r="G12" s="10" t="s">
        <v>3</v>
      </c>
      <c r="H12" s="14" t="s">
        <v>4</v>
      </c>
      <c r="I12" s="12" t="s">
        <v>6</v>
      </c>
      <c r="J12" s="10" t="s">
        <v>3</v>
      </c>
      <c r="K12" s="14" t="s">
        <v>4</v>
      </c>
      <c r="L12" s="12" t="s">
        <v>6</v>
      </c>
      <c r="M12" s="10" t="s">
        <v>3</v>
      </c>
      <c r="N12" s="14" t="s">
        <v>4</v>
      </c>
      <c r="O12" s="12" t="s">
        <v>6</v>
      </c>
      <c r="P12" s="10" t="s">
        <v>3</v>
      </c>
      <c r="Q12" s="14" t="s">
        <v>4</v>
      </c>
      <c r="R12" s="12" t="s">
        <v>6</v>
      </c>
      <c r="S12" s="135"/>
      <c r="T12" s="306" t="s">
        <v>44</v>
      </c>
      <c r="U12" s="306"/>
    </row>
    <row r="13" spans="1:23" ht="13.8" thickBot="1">
      <c r="A13" s="293"/>
      <c r="B13" s="294"/>
      <c r="C13" s="294"/>
      <c r="D13" s="294"/>
      <c r="E13" s="294"/>
      <c r="F13" s="295"/>
      <c r="G13" s="132" t="s">
        <v>1</v>
      </c>
      <c r="H13" s="133" t="s">
        <v>2</v>
      </c>
      <c r="I13" s="134" t="s">
        <v>2</v>
      </c>
      <c r="J13" s="132" t="s">
        <v>1</v>
      </c>
      <c r="K13" s="133" t="s">
        <v>2</v>
      </c>
      <c r="L13" s="134" t="s">
        <v>2</v>
      </c>
      <c r="M13" s="132" t="s">
        <v>1</v>
      </c>
      <c r="N13" s="133" t="s">
        <v>2</v>
      </c>
      <c r="O13" s="134" t="s">
        <v>2</v>
      </c>
      <c r="P13" s="132" t="s">
        <v>1</v>
      </c>
      <c r="Q13" s="133" t="s">
        <v>2</v>
      </c>
      <c r="R13" s="134" t="s">
        <v>2</v>
      </c>
      <c r="S13" s="137" t="s">
        <v>40</v>
      </c>
      <c r="T13" s="54" t="s">
        <v>45</v>
      </c>
      <c r="U13" s="153" t="s">
        <v>17</v>
      </c>
    </row>
    <row r="14" spans="1:23">
      <c r="A14" s="276" t="s">
        <v>49</v>
      </c>
      <c r="B14" s="277"/>
      <c r="C14" s="277"/>
      <c r="D14" s="277"/>
      <c r="E14" s="277"/>
      <c r="F14" s="278"/>
      <c r="G14" s="116">
        <v>0</v>
      </c>
      <c r="H14" s="117">
        <v>0</v>
      </c>
      <c r="I14" s="118">
        <v>0</v>
      </c>
      <c r="J14" s="116">
        <v>0</v>
      </c>
      <c r="K14" s="117">
        <v>0</v>
      </c>
      <c r="L14" s="118">
        <v>0</v>
      </c>
      <c r="M14" s="119">
        <v>0</v>
      </c>
      <c r="N14" s="117">
        <v>0</v>
      </c>
      <c r="O14" s="118">
        <v>0</v>
      </c>
      <c r="P14" s="116">
        <v>0</v>
      </c>
      <c r="Q14" s="117">
        <v>0</v>
      </c>
      <c r="R14" s="118">
        <v>0</v>
      </c>
      <c r="S14" s="136" t="str">
        <f>IF(T14&gt;U14,"Hiba","")</f>
        <v/>
      </c>
      <c r="T14" s="187">
        <f>IF(G14+J14+M14+P14&gt;0,(H14+K14+N14+Q14)/(G14+J14+M14+P14),(G14+J14+M14+P14))</f>
        <v>0</v>
      </c>
      <c r="U14" s="156">
        <v>0.6</v>
      </c>
      <c r="V14" s="1"/>
      <c r="W14" s="138"/>
    </row>
    <row r="15" spans="1:23">
      <c r="A15" s="279" t="s">
        <v>50</v>
      </c>
      <c r="B15" s="280"/>
      <c r="C15" s="280"/>
      <c r="D15" s="280"/>
      <c r="E15" s="280"/>
      <c r="F15" s="281"/>
      <c r="G15" s="61">
        <v>0</v>
      </c>
      <c r="H15" s="79">
        <v>0</v>
      </c>
      <c r="I15" s="78">
        <v>0</v>
      </c>
      <c r="J15" s="59">
        <v>0</v>
      </c>
      <c r="K15" s="76">
        <v>0</v>
      </c>
      <c r="L15" s="74">
        <v>0</v>
      </c>
      <c r="M15" s="4">
        <v>0</v>
      </c>
      <c r="N15" s="76">
        <v>0</v>
      </c>
      <c r="O15" s="74">
        <v>0</v>
      </c>
      <c r="P15" s="59">
        <v>0</v>
      </c>
      <c r="Q15" s="76">
        <v>0</v>
      </c>
      <c r="R15" s="71">
        <v>0</v>
      </c>
      <c r="S15" s="157" t="str">
        <f t="shared" ref="S15:S18" si="0">IF(T15&gt;U15,"Hiba","")</f>
        <v/>
      </c>
      <c r="T15" s="184">
        <f t="shared" ref="T15:T18" si="1">IF(G15+J15+M15+P15&gt;0,(H15+K15+N15+Q15)/(G15+J15+M15+P15),(G15+J15+M15+P15))</f>
        <v>0</v>
      </c>
      <c r="U15" s="156">
        <v>2.6</v>
      </c>
      <c r="V15" s="1"/>
      <c r="W15" s="138"/>
    </row>
    <row r="16" spans="1:23">
      <c r="A16" s="282" t="s">
        <v>51</v>
      </c>
      <c r="B16" s="283"/>
      <c r="C16" s="283"/>
      <c r="D16" s="283"/>
      <c r="E16" s="283"/>
      <c r="F16" s="283"/>
      <c r="G16" s="61">
        <v>0</v>
      </c>
      <c r="H16" s="79">
        <v>0</v>
      </c>
      <c r="I16" s="78">
        <v>0</v>
      </c>
      <c r="J16" s="59">
        <v>0</v>
      </c>
      <c r="K16" s="76">
        <v>0</v>
      </c>
      <c r="L16" s="74">
        <v>0</v>
      </c>
      <c r="M16" s="4">
        <v>0</v>
      </c>
      <c r="N16" s="76">
        <v>0</v>
      </c>
      <c r="O16" s="74">
        <v>0</v>
      </c>
      <c r="P16" s="59">
        <v>0</v>
      </c>
      <c r="Q16" s="76">
        <v>0</v>
      </c>
      <c r="R16" s="71">
        <v>0</v>
      </c>
      <c r="S16" s="157" t="str">
        <f t="shared" si="0"/>
        <v/>
      </c>
      <c r="T16" s="184">
        <f t="shared" si="1"/>
        <v>0</v>
      </c>
      <c r="U16" s="159">
        <v>10</v>
      </c>
      <c r="V16" s="154"/>
      <c r="W16" s="138"/>
    </row>
    <row r="17" spans="1:23">
      <c r="A17" s="279" t="s">
        <v>52</v>
      </c>
      <c r="B17" s="280"/>
      <c r="C17" s="280"/>
      <c r="D17" s="280"/>
      <c r="E17" s="280"/>
      <c r="F17" s="281"/>
      <c r="G17" s="61">
        <v>0</v>
      </c>
      <c r="H17" s="79">
        <v>0</v>
      </c>
      <c r="I17" s="78">
        <v>0</v>
      </c>
      <c r="J17" s="59">
        <v>0</v>
      </c>
      <c r="K17" s="76">
        <v>0</v>
      </c>
      <c r="L17" s="74">
        <v>0</v>
      </c>
      <c r="M17" s="4">
        <v>0</v>
      </c>
      <c r="N17" s="76">
        <v>0</v>
      </c>
      <c r="O17" s="74">
        <v>0</v>
      </c>
      <c r="P17" s="59">
        <v>0</v>
      </c>
      <c r="Q17" s="76">
        <v>0</v>
      </c>
      <c r="R17" s="71">
        <v>0</v>
      </c>
      <c r="S17" s="157" t="str">
        <f t="shared" si="0"/>
        <v/>
      </c>
      <c r="T17" s="184">
        <f t="shared" si="1"/>
        <v>0</v>
      </c>
      <c r="U17" s="159">
        <v>10</v>
      </c>
      <c r="V17" s="154"/>
      <c r="W17" s="138"/>
    </row>
    <row r="18" spans="1:23" ht="13.8" thickBot="1">
      <c r="A18" s="284" t="s">
        <v>53</v>
      </c>
      <c r="B18" s="285"/>
      <c r="C18" s="285"/>
      <c r="D18" s="285"/>
      <c r="E18" s="285"/>
      <c r="F18" s="286"/>
      <c r="G18" s="60">
        <v>0</v>
      </c>
      <c r="H18" s="77">
        <v>0</v>
      </c>
      <c r="I18" s="75">
        <v>0</v>
      </c>
      <c r="J18" s="60">
        <v>0</v>
      </c>
      <c r="K18" s="77">
        <v>0</v>
      </c>
      <c r="L18" s="75">
        <v>0</v>
      </c>
      <c r="M18" s="6">
        <v>0</v>
      </c>
      <c r="N18" s="77">
        <v>0</v>
      </c>
      <c r="O18" s="75">
        <v>0</v>
      </c>
      <c r="P18" s="60">
        <v>0</v>
      </c>
      <c r="Q18" s="77">
        <v>0</v>
      </c>
      <c r="R18" s="72">
        <v>0</v>
      </c>
      <c r="S18" s="157" t="str">
        <f t="shared" si="0"/>
        <v/>
      </c>
      <c r="T18" s="184">
        <f t="shared" si="1"/>
        <v>0</v>
      </c>
      <c r="U18" s="53">
        <v>0.4</v>
      </c>
      <c r="W18" s="138"/>
    </row>
    <row r="19" spans="1:23" ht="19.95" customHeight="1" thickBot="1">
      <c r="A19" s="303" t="s">
        <v>27</v>
      </c>
      <c r="B19" s="304"/>
      <c r="C19" s="304"/>
      <c r="D19" s="304"/>
      <c r="E19" s="304"/>
      <c r="F19" s="305"/>
      <c r="G19" s="58">
        <f t="shared" ref="G19:R19" si="2">SUM(G14:G18)</f>
        <v>0</v>
      </c>
      <c r="H19" s="67">
        <f t="shared" si="2"/>
        <v>0</v>
      </c>
      <c r="I19" s="73">
        <f t="shared" si="2"/>
        <v>0</v>
      </c>
      <c r="J19" s="58">
        <f t="shared" si="2"/>
        <v>0</v>
      </c>
      <c r="K19" s="67">
        <f t="shared" si="2"/>
        <v>0</v>
      </c>
      <c r="L19" s="73">
        <f t="shared" si="2"/>
        <v>0</v>
      </c>
      <c r="M19" s="30">
        <f t="shared" si="2"/>
        <v>0</v>
      </c>
      <c r="N19" s="67">
        <f t="shared" si="2"/>
        <v>0</v>
      </c>
      <c r="O19" s="73">
        <f t="shared" si="2"/>
        <v>0</v>
      </c>
      <c r="P19" s="58">
        <f t="shared" si="2"/>
        <v>0</v>
      </c>
      <c r="Q19" s="67">
        <f t="shared" si="2"/>
        <v>0</v>
      </c>
      <c r="R19" s="68">
        <f t="shared" si="2"/>
        <v>0</v>
      </c>
      <c r="S19" s="197">
        <f>G19+J19+M19+P19</f>
        <v>0</v>
      </c>
      <c r="T19" s="198">
        <f>H19+K19+N19+Q19</f>
        <v>0</v>
      </c>
      <c r="U19" s="57"/>
      <c r="W19" s="139"/>
    </row>
    <row r="20" spans="1:23" ht="40.049999999999997" customHeight="1" thickBot="1">
      <c r="A20" s="53"/>
      <c r="B20" s="53"/>
      <c r="C20" s="53"/>
      <c r="D20" s="53"/>
      <c r="E20" s="53"/>
      <c r="F20" s="53"/>
      <c r="P20" s="2"/>
      <c r="Q20" s="2"/>
    </row>
    <row r="21" spans="1:23" ht="19.95" customHeight="1" thickBot="1">
      <c r="A21" s="287" t="s">
        <v>48</v>
      </c>
      <c r="B21" s="288"/>
      <c r="C21" s="288"/>
      <c r="D21" s="288"/>
      <c r="E21" s="288"/>
      <c r="F21" s="289"/>
      <c r="G21" s="269" t="str">
        <f>$G$10</f>
        <v>40-70 m2 hasznos alapterület</v>
      </c>
      <c r="H21" s="270"/>
      <c r="I21" s="271"/>
      <c r="J21" s="269" t="str">
        <f>$J$10</f>
        <v>70,01-90 m2 hasznos alapterület</v>
      </c>
      <c r="K21" s="270"/>
      <c r="L21" s="271"/>
      <c r="M21" s="269" t="str">
        <f>$M$10</f>
        <v>90,01-110 m2 hasznos alapterület</v>
      </c>
      <c r="N21" s="270"/>
      <c r="O21" s="271"/>
      <c r="P21" s="269" t="str">
        <f>$P$10</f>
        <v>110,01 m2-  hasznos alapterület</v>
      </c>
      <c r="Q21" s="270"/>
      <c r="R21" s="271"/>
      <c r="U21" s="5"/>
      <c r="V21" s="5"/>
      <c r="W21" s="5"/>
    </row>
    <row r="22" spans="1:23">
      <c r="A22" s="290"/>
      <c r="B22" s="291"/>
      <c r="C22" s="291"/>
      <c r="D22" s="291"/>
      <c r="E22" s="291"/>
      <c r="F22" s="292"/>
      <c r="G22" s="274" t="s">
        <v>5</v>
      </c>
      <c r="H22" s="275"/>
      <c r="I22" s="15" t="s">
        <v>0</v>
      </c>
      <c r="J22" s="274" t="s">
        <v>5</v>
      </c>
      <c r="K22" s="275"/>
      <c r="L22" s="15" t="s">
        <v>0</v>
      </c>
      <c r="M22" s="274" t="s">
        <v>5</v>
      </c>
      <c r="N22" s="275"/>
      <c r="O22" s="15" t="s">
        <v>0</v>
      </c>
      <c r="P22" s="274" t="s">
        <v>5</v>
      </c>
      <c r="Q22" s="275"/>
      <c r="R22" s="15" t="s">
        <v>0</v>
      </c>
    </row>
    <row r="23" spans="1:23">
      <c r="A23" s="290"/>
      <c r="B23" s="291"/>
      <c r="C23" s="291"/>
      <c r="D23" s="291"/>
      <c r="E23" s="291"/>
      <c r="F23" s="292"/>
      <c r="G23" s="10" t="s">
        <v>3</v>
      </c>
      <c r="H23" s="14" t="s">
        <v>4</v>
      </c>
      <c r="I23" s="12" t="s">
        <v>6</v>
      </c>
      <c r="J23" s="10" t="s">
        <v>3</v>
      </c>
      <c r="K23" s="14" t="s">
        <v>4</v>
      </c>
      <c r="L23" s="12" t="s">
        <v>6</v>
      </c>
      <c r="M23" s="10" t="s">
        <v>3</v>
      </c>
      <c r="N23" s="14" t="s">
        <v>4</v>
      </c>
      <c r="O23" s="12" t="s">
        <v>6</v>
      </c>
      <c r="P23" s="10" t="s">
        <v>3</v>
      </c>
      <c r="Q23" s="14" t="s">
        <v>4</v>
      </c>
      <c r="R23" s="12" t="s">
        <v>6</v>
      </c>
      <c r="S23" s="135"/>
      <c r="T23" s="306" t="s">
        <v>44</v>
      </c>
      <c r="U23" s="306"/>
    </row>
    <row r="24" spans="1:23" ht="13.8" thickBot="1">
      <c r="A24" s="293"/>
      <c r="B24" s="294"/>
      <c r="C24" s="294"/>
      <c r="D24" s="294"/>
      <c r="E24" s="294"/>
      <c r="F24" s="295"/>
      <c r="G24" s="132" t="s">
        <v>1</v>
      </c>
      <c r="H24" s="133" t="s">
        <v>2</v>
      </c>
      <c r="I24" s="134" t="s">
        <v>2</v>
      </c>
      <c r="J24" s="132" t="s">
        <v>1</v>
      </c>
      <c r="K24" s="133" t="s">
        <v>2</v>
      </c>
      <c r="L24" s="134" t="s">
        <v>2</v>
      </c>
      <c r="M24" s="132" t="s">
        <v>1</v>
      </c>
      <c r="N24" s="133" t="s">
        <v>2</v>
      </c>
      <c r="O24" s="134" t="s">
        <v>2</v>
      </c>
      <c r="P24" s="132" t="s">
        <v>1</v>
      </c>
      <c r="Q24" s="133" t="s">
        <v>2</v>
      </c>
      <c r="R24" s="134" t="s">
        <v>2</v>
      </c>
      <c r="S24" s="137" t="s">
        <v>40</v>
      </c>
      <c r="T24" s="54" t="s">
        <v>45</v>
      </c>
      <c r="U24" s="153" t="s">
        <v>17</v>
      </c>
    </row>
    <row r="25" spans="1:23">
      <c r="A25" s="276" t="s">
        <v>49</v>
      </c>
      <c r="B25" s="277"/>
      <c r="C25" s="277"/>
      <c r="D25" s="277"/>
      <c r="E25" s="277"/>
      <c r="F25" s="278"/>
      <c r="G25" s="116">
        <v>0</v>
      </c>
      <c r="H25" s="117">
        <v>0</v>
      </c>
      <c r="I25" s="118">
        <v>0</v>
      </c>
      <c r="J25" s="116">
        <v>0</v>
      </c>
      <c r="K25" s="117">
        <v>0</v>
      </c>
      <c r="L25" s="118">
        <v>0</v>
      </c>
      <c r="M25" s="116">
        <v>0</v>
      </c>
      <c r="N25" s="117">
        <v>0</v>
      </c>
      <c r="O25" s="118">
        <v>0</v>
      </c>
      <c r="P25" s="116">
        <v>0</v>
      </c>
      <c r="Q25" s="117">
        <v>0</v>
      </c>
      <c r="R25" s="118">
        <v>0</v>
      </c>
      <c r="S25" s="136" t="str">
        <f>IF(T25&gt;U25,"Hiba","")</f>
        <v/>
      </c>
      <c r="T25" s="155">
        <f>IF(G25+J25+M25+P25&gt;0,(H25+K25+N25+Q25)/(G25+J25+M25+P25),(G25+J25+M25+P25))</f>
        <v>0</v>
      </c>
      <c r="U25" s="156">
        <v>0.6</v>
      </c>
      <c r="V25" s="1"/>
      <c r="W25" s="24"/>
    </row>
    <row r="26" spans="1:23">
      <c r="A26" s="279" t="s">
        <v>50</v>
      </c>
      <c r="B26" s="280"/>
      <c r="C26" s="280"/>
      <c r="D26" s="280"/>
      <c r="E26" s="280"/>
      <c r="F26" s="281"/>
      <c r="G26" s="61">
        <v>0</v>
      </c>
      <c r="H26" s="79">
        <v>0</v>
      </c>
      <c r="I26" s="78">
        <v>0</v>
      </c>
      <c r="J26" s="59">
        <v>0</v>
      </c>
      <c r="K26" s="76">
        <v>0</v>
      </c>
      <c r="L26" s="74">
        <v>0</v>
      </c>
      <c r="M26" s="59">
        <v>0</v>
      </c>
      <c r="N26" s="76">
        <v>0</v>
      </c>
      <c r="O26" s="74">
        <v>0</v>
      </c>
      <c r="P26" s="59">
        <v>0</v>
      </c>
      <c r="Q26" s="76">
        <v>0</v>
      </c>
      <c r="R26" s="71">
        <v>0</v>
      </c>
      <c r="S26" s="157" t="str">
        <f t="shared" ref="S26:S29" si="3">IF(T26&gt;U26,"Hiba","")</f>
        <v/>
      </c>
      <c r="T26" s="158">
        <f t="shared" ref="T26:T29" si="4">IF(G26+J26+M26+P26&gt;0,(H26+K26+N26+Q26)/(G26+J26+M26+P26),(G26+J26+M26+P26))</f>
        <v>0</v>
      </c>
      <c r="U26" s="156">
        <v>2.6</v>
      </c>
      <c r="V26" s="1"/>
      <c r="W26" s="24"/>
    </row>
    <row r="27" spans="1:23">
      <c r="A27" s="282" t="s">
        <v>51</v>
      </c>
      <c r="B27" s="283"/>
      <c r="C27" s="283"/>
      <c r="D27" s="283"/>
      <c r="E27" s="283"/>
      <c r="F27" s="283"/>
      <c r="G27" s="61">
        <v>0</v>
      </c>
      <c r="H27" s="79">
        <v>0</v>
      </c>
      <c r="I27" s="78">
        <v>0</v>
      </c>
      <c r="J27" s="59">
        <v>0</v>
      </c>
      <c r="K27" s="76">
        <v>0</v>
      </c>
      <c r="L27" s="74">
        <v>0</v>
      </c>
      <c r="M27" s="59">
        <v>0</v>
      </c>
      <c r="N27" s="76">
        <v>0</v>
      </c>
      <c r="O27" s="74">
        <v>0</v>
      </c>
      <c r="P27" s="59">
        <v>0</v>
      </c>
      <c r="Q27" s="76">
        <v>0</v>
      </c>
      <c r="R27" s="71">
        <v>0</v>
      </c>
      <c r="S27" s="157" t="str">
        <f t="shared" si="3"/>
        <v/>
      </c>
      <c r="T27" s="158">
        <f t="shared" si="4"/>
        <v>0</v>
      </c>
      <c r="U27" s="159">
        <v>10</v>
      </c>
      <c r="V27" s="154"/>
      <c r="W27" s="24"/>
    </row>
    <row r="28" spans="1:23">
      <c r="A28" s="279" t="s">
        <v>52</v>
      </c>
      <c r="B28" s="280"/>
      <c r="C28" s="280"/>
      <c r="D28" s="280"/>
      <c r="E28" s="280"/>
      <c r="F28" s="281"/>
      <c r="G28" s="61">
        <v>0</v>
      </c>
      <c r="H28" s="79">
        <v>0</v>
      </c>
      <c r="I28" s="78">
        <v>0</v>
      </c>
      <c r="J28" s="59">
        <v>0</v>
      </c>
      <c r="K28" s="76">
        <v>0</v>
      </c>
      <c r="L28" s="74">
        <v>0</v>
      </c>
      <c r="M28" s="59">
        <v>0</v>
      </c>
      <c r="N28" s="76">
        <v>0</v>
      </c>
      <c r="O28" s="74">
        <v>0</v>
      </c>
      <c r="P28" s="59">
        <v>0</v>
      </c>
      <c r="Q28" s="76">
        <v>0</v>
      </c>
      <c r="R28" s="71">
        <v>0</v>
      </c>
      <c r="S28" s="157" t="str">
        <f t="shared" si="3"/>
        <v/>
      </c>
      <c r="T28" s="158">
        <f t="shared" si="4"/>
        <v>0</v>
      </c>
      <c r="U28" s="159">
        <v>10</v>
      </c>
      <c r="V28" s="154"/>
      <c r="W28" s="24"/>
    </row>
    <row r="29" spans="1:23" ht="13.8" thickBot="1">
      <c r="A29" s="284" t="s">
        <v>53</v>
      </c>
      <c r="B29" s="285"/>
      <c r="C29" s="285"/>
      <c r="D29" s="285"/>
      <c r="E29" s="285"/>
      <c r="F29" s="286"/>
      <c r="G29" s="60">
        <v>0</v>
      </c>
      <c r="H29" s="77">
        <v>0</v>
      </c>
      <c r="I29" s="75">
        <v>0</v>
      </c>
      <c r="J29" s="60">
        <v>0</v>
      </c>
      <c r="K29" s="77">
        <v>0</v>
      </c>
      <c r="L29" s="75">
        <v>0</v>
      </c>
      <c r="M29" s="60">
        <v>0</v>
      </c>
      <c r="N29" s="77">
        <v>0</v>
      </c>
      <c r="O29" s="75">
        <v>0</v>
      </c>
      <c r="P29" s="60">
        <v>0</v>
      </c>
      <c r="Q29" s="77">
        <v>0</v>
      </c>
      <c r="R29" s="72">
        <v>0</v>
      </c>
      <c r="S29" s="157" t="str">
        <f t="shared" si="3"/>
        <v/>
      </c>
      <c r="T29" s="158">
        <f t="shared" si="4"/>
        <v>0</v>
      </c>
      <c r="U29" s="53">
        <v>0.4</v>
      </c>
      <c r="V29" s="1"/>
      <c r="W29" s="24"/>
    </row>
    <row r="30" spans="1:23" ht="19.95" customHeight="1" thickBot="1">
      <c r="A30" s="303" t="s">
        <v>54</v>
      </c>
      <c r="B30" s="304"/>
      <c r="C30" s="304"/>
      <c r="D30" s="304"/>
      <c r="E30" s="304"/>
      <c r="F30" s="305"/>
      <c r="G30" s="58">
        <f t="shared" ref="G30:R30" si="5">SUM(G25:G29)</f>
        <v>0</v>
      </c>
      <c r="H30" s="67">
        <f t="shared" si="5"/>
        <v>0</v>
      </c>
      <c r="I30" s="73">
        <f t="shared" si="5"/>
        <v>0</v>
      </c>
      <c r="J30" s="58">
        <f t="shared" si="5"/>
        <v>0</v>
      </c>
      <c r="K30" s="67">
        <f t="shared" si="5"/>
        <v>0</v>
      </c>
      <c r="L30" s="73">
        <f t="shared" si="5"/>
        <v>0</v>
      </c>
      <c r="M30" s="58">
        <f t="shared" si="5"/>
        <v>0</v>
      </c>
      <c r="N30" s="67">
        <f t="shared" si="5"/>
        <v>0</v>
      </c>
      <c r="O30" s="73">
        <f t="shared" si="5"/>
        <v>0</v>
      </c>
      <c r="P30" s="58">
        <f t="shared" si="5"/>
        <v>0</v>
      </c>
      <c r="Q30" s="67">
        <f t="shared" si="5"/>
        <v>0</v>
      </c>
      <c r="R30" s="68">
        <f t="shared" si="5"/>
        <v>0</v>
      </c>
      <c r="S30" s="197">
        <f>G30+J30+M30+P30</f>
        <v>0</v>
      </c>
      <c r="T30" s="199">
        <f>H30+K30+N30+Q30</f>
        <v>0</v>
      </c>
      <c r="U30" s="57"/>
    </row>
    <row r="31" spans="1:23" ht="40.049999999999997" customHeight="1" thickBot="1">
      <c r="A31" s="53"/>
      <c r="B31" s="53"/>
      <c r="C31" s="53"/>
      <c r="D31" s="53"/>
      <c r="E31" s="53"/>
      <c r="F31" s="53"/>
      <c r="G31" s="140"/>
      <c r="R31" s="196"/>
      <c r="S31" s="203">
        <f>S19+S30</f>
        <v>0</v>
      </c>
      <c r="T31" s="204">
        <f>T19+T30</f>
        <v>0</v>
      </c>
      <c r="U31" s="200">
        <f>'Havi Falusi CSOK-AVT-OTK'!C16+'Havi Falusi CSOK-AVT-OTK'!D16+'Havi Falusi CSOK-AVT-OTK'!E16</f>
        <v>0</v>
      </c>
      <c r="V31" s="201">
        <f>'Havi Falusi CSOK-AVT-OTK'!C17+'Havi Falusi CSOK-AVT-OTK'!D17+'Havi Falusi CSOK-AVT-OTK'!E17</f>
        <v>0</v>
      </c>
    </row>
    <row r="32" spans="1:23" ht="19.95" customHeight="1" thickBot="1">
      <c r="A32" s="287" t="s">
        <v>29</v>
      </c>
      <c r="B32" s="288"/>
      <c r="C32" s="288"/>
      <c r="D32" s="288"/>
      <c r="E32" s="288"/>
      <c r="F32" s="289"/>
      <c r="G32" s="269" t="str">
        <f>$G$10</f>
        <v>40-70 m2 hasznos alapterület</v>
      </c>
      <c r="H32" s="270"/>
      <c r="I32" s="271"/>
      <c r="J32" s="269" t="str">
        <f>$J$10</f>
        <v>70,01-90 m2 hasznos alapterület</v>
      </c>
      <c r="K32" s="270"/>
      <c r="L32" s="271"/>
      <c r="M32" s="269" t="str">
        <f>$M$10</f>
        <v>90,01-110 m2 hasznos alapterület</v>
      </c>
      <c r="N32" s="270"/>
      <c r="O32" s="271"/>
      <c r="P32" s="269" t="str">
        <f>$P$10</f>
        <v>110,01 m2-  hasznos alapterület</v>
      </c>
      <c r="Q32" s="270"/>
      <c r="R32" s="271"/>
      <c r="U32" s="296"/>
      <c r="V32" s="296"/>
      <c r="W32" s="296"/>
    </row>
    <row r="33" spans="1:23" ht="12.6" customHeight="1">
      <c r="A33" s="290"/>
      <c r="B33" s="291"/>
      <c r="C33" s="291"/>
      <c r="D33" s="291"/>
      <c r="E33" s="291"/>
      <c r="F33" s="292"/>
      <c r="G33" s="274" t="s">
        <v>5</v>
      </c>
      <c r="H33" s="275"/>
      <c r="I33" s="15" t="s">
        <v>0</v>
      </c>
      <c r="J33" s="274" t="s">
        <v>5</v>
      </c>
      <c r="K33" s="275"/>
      <c r="L33" s="15" t="s">
        <v>0</v>
      </c>
      <c r="M33" s="274" t="s">
        <v>5</v>
      </c>
      <c r="N33" s="275"/>
      <c r="O33" s="15" t="s">
        <v>0</v>
      </c>
      <c r="P33" s="274" t="s">
        <v>5</v>
      </c>
      <c r="Q33" s="275"/>
      <c r="R33" s="15" t="s">
        <v>0</v>
      </c>
    </row>
    <row r="34" spans="1:23" ht="12.6" customHeight="1">
      <c r="A34" s="290"/>
      <c r="B34" s="291"/>
      <c r="C34" s="291"/>
      <c r="D34" s="291"/>
      <c r="E34" s="291"/>
      <c r="F34" s="292"/>
      <c r="G34" s="10" t="s">
        <v>3</v>
      </c>
      <c r="H34" s="14" t="s">
        <v>4</v>
      </c>
      <c r="I34" s="12" t="s">
        <v>6</v>
      </c>
      <c r="J34" s="10" t="s">
        <v>3</v>
      </c>
      <c r="K34" s="14" t="s">
        <v>4</v>
      </c>
      <c r="L34" s="12" t="s">
        <v>6</v>
      </c>
      <c r="M34" s="10" t="s">
        <v>3</v>
      </c>
      <c r="N34" s="14" t="s">
        <v>4</v>
      </c>
      <c r="O34" s="12" t="s">
        <v>6</v>
      </c>
      <c r="P34" s="10" t="s">
        <v>3</v>
      </c>
      <c r="Q34" s="14" t="s">
        <v>4</v>
      </c>
      <c r="R34" s="12" t="s">
        <v>6</v>
      </c>
      <c r="S34" s="135"/>
      <c r="T34" s="306" t="s">
        <v>44</v>
      </c>
      <c r="U34" s="306"/>
    </row>
    <row r="35" spans="1:23" ht="13.8" customHeight="1" thickBot="1">
      <c r="A35" s="293"/>
      <c r="B35" s="294"/>
      <c r="C35" s="294"/>
      <c r="D35" s="294"/>
      <c r="E35" s="294"/>
      <c r="F35" s="295"/>
      <c r="G35" s="132" t="s">
        <v>1</v>
      </c>
      <c r="H35" s="133" t="s">
        <v>2</v>
      </c>
      <c r="I35" s="134" t="s">
        <v>2</v>
      </c>
      <c r="J35" s="132" t="s">
        <v>1</v>
      </c>
      <c r="K35" s="133" t="s">
        <v>2</v>
      </c>
      <c r="L35" s="134" t="s">
        <v>2</v>
      </c>
      <c r="M35" s="132" t="s">
        <v>1</v>
      </c>
      <c r="N35" s="133" t="s">
        <v>2</v>
      </c>
      <c r="O35" s="134" t="s">
        <v>2</v>
      </c>
      <c r="P35" s="132" t="s">
        <v>1</v>
      </c>
      <c r="Q35" s="133" t="s">
        <v>2</v>
      </c>
      <c r="R35" s="134" t="s">
        <v>2</v>
      </c>
      <c r="S35" s="137" t="s">
        <v>40</v>
      </c>
      <c r="T35" s="54" t="s">
        <v>45</v>
      </c>
      <c r="U35" s="153" t="s">
        <v>17</v>
      </c>
    </row>
    <row r="36" spans="1:23" ht="14.1" customHeight="1">
      <c r="A36" s="276" t="s">
        <v>49</v>
      </c>
      <c r="B36" s="277"/>
      <c r="C36" s="277"/>
      <c r="D36" s="277"/>
      <c r="E36" s="277"/>
      <c r="F36" s="278"/>
      <c r="G36" s="116">
        <v>0</v>
      </c>
      <c r="H36" s="117">
        <v>0</v>
      </c>
      <c r="I36" s="118">
        <v>0</v>
      </c>
      <c r="J36" s="116">
        <v>0</v>
      </c>
      <c r="K36" s="117">
        <v>0</v>
      </c>
      <c r="L36" s="118">
        <v>0</v>
      </c>
      <c r="M36" s="116">
        <v>0</v>
      </c>
      <c r="N36" s="117">
        <v>0</v>
      </c>
      <c r="O36" s="118">
        <v>0</v>
      </c>
      <c r="P36" s="116">
        <v>0</v>
      </c>
      <c r="Q36" s="117">
        <v>0</v>
      </c>
      <c r="R36" s="118">
        <v>0</v>
      </c>
      <c r="S36" s="136" t="str">
        <f>IF(T36&gt;U36,"Hiba","")</f>
        <v/>
      </c>
      <c r="T36" s="155">
        <f>IF(G36+J36+M36+P36&gt;0,(H36+K36+N36+Q36)/(G36+J36+M36+P36),(G36+J36+M36+P36))</f>
        <v>0</v>
      </c>
      <c r="U36" s="159">
        <v>1</v>
      </c>
      <c r="V36" s="1"/>
      <c r="W36" s="138"/>
    </row>
    <row r="37" spans="1:23" ht="14.1" customHeight="1">
      <c r="A37" s="279" t="s">
        <v>50</v>
      </c>
      <c r="B37" s="280"/>
      <c r="C37" s="280"/>
      <c r="D37" s="280"/>
      <c r="E37" s="280"/>
      <c r="F37" s="281"/>
      <c r="G37" s="61">
        <v>0</v>
      </c>
      <c r="H37" s="79">
        <v>0</v>
      </c>
      <c r="I37" s="78">
        <v>0</v>
      </c>
      <c r="J37" s="59">
        <v>0</v>
      </c>
      <c r="K37" s="76">
        <v>0</v>
      </c>
      <c r="L37" s="74">
        <v>0</v>
      </c>
      <c r="M37" s="59">
        <v>0</v>
      </c>
      <c r="N37" s="76">
        <v>0</v>
      </c>
      <c r="O37" s="74">
        <v>0</v>
      </c>
      <c r="P37" s="59">
        <v>0</v>
      </c>
      <c r="Q37" s="76">
        <v>0</v>
      </c>
      <c r="R37" s="71">
        <v>0</v>
      </c>
      <c r="S37" s="157" t="str">
        <f t="shared" ref="S37:S40" si="6">IF(T37&gt;U37,"Hiba","")</f>
        <v/>
      </c>
      <c r="T37" s="158">
        <f t="shared" ref="T37:T40" si="7">IF(G37+J37+M37+P37&gt;0,(H37+K37+N37+Q37)/(G37+J37+M37+P37),(G37+J37+M37+P37))</f>
        <v>0</v>
      </c>
      <c r="U37" s="159">
        <v>4</v>
      </c>
      <c r="V37" s="1"/>
      <c r="W37" s="138"/>
    </row>
    <row r="38" spans="1:23" ht="14.1" customHeight="1">
      <c r="A38" s="282" t="s">
        <v>51</v>
      </c>
      <c r="B38" s="283"/>
      <c r="C38" s="283"/>
      <c r="D38" s="283"/>
      <c r="E38" s="283"/>
      <c r="F38" s="283"/>
      <c r="G38" s="61">
        <v>0</v>
      </c>
      <c r="H38" s="79">
        <v>0</v>
      </c>
      <c r="I38" s="78">
        <v>0</v>
      </c>
      <c r="J38" s="59">
        <v>0</v>
      </c>
      <c r="K38" s="76">
        <v>0</v>
      </c>
      <c r="L38" s="74">
        <v>0</v>
      </c>
      <c r="M38" s="59">
        <v>0</v>
      </c>
      <c r="N38" s="76">
        <v>0</v>
      </c>
      <c r="O38" s="74">
        <v>0</v>
      </c>
      <c r="P38" s="59">
        <v>0</v>
      </c>
      <c r="Q38" s="76">
        <v>0</v>
      </c>
      <c r="R38" s="71">
        <v>0</v>
      </c>
      <c r="S38" s="157" t="str">
        <f t="shared" si="6"/>
        <v/>
      </c>
      <c r="T38" s="158">
        <f t="shared" si="7"/>
        <v>0</v>
      </c>
      <c r="U38" s="159">
        <v>15</v>
      </c>
      <c r="V38" s="154"/>
      <c r="W38" s="138"/>
    </row>
    <row r="39" spans="1:23" ht="14.1" customHeight="1">
      <c r="A39" s="279" t="s">
        <v>52</v>
      </c>
      <c r="B39" s="280"/>
      <c r="C39" s="280"/>
      <c r="D39" s="280"/>
      <c r="E39" s="280"/>
      <c r="F39" s="281"/>
      <c r="G39" s="61">
        <v>0</v>
      </c>
      <c r="H39" s="79">
        <v>0</v>
      </c>
      <c r="I39" s="78">
        <v>0</v>
      </c>
      <c r="J39" s="59">
        <v>0</v>
      </c>
      <c r="K39" s="76">
        <v>0</v>
      </c>
      <c r="L39" s="74">
        <v>0</v>
      </c>
      <c r="M39" s="59">
        <v>0</v>
      </c>
      <c r="N39" s="76">
        <v>0</v>
      </c>
      <c r="O39" s="74">
        <v>0</v>
      </c>
      <c r="P39" s="59">
        <v>0</v>
      </c>
      <c r="Q39" s="76">
        <v>0</v>
      </c>
      <c r="R39" s="71">
        <v>0</v>
      </c>
      <c r="S39" s="157" t="str">
        <f t="shared" si="6"/>
        <v/>
      </c>
      <c r="T39" s="158">
        <f t="shared" si="7"/>
        <v>0</v>
      </c>
      <c r="U39" s="159">
        <v>15</v>
      </c>
      <c r="V39" s="154"/>
      <c r="W39" s="138"/>
    </row>
    <row r="40" spans="1:23" ht="14.1" customHeight="1" thickBot="1">
      <c r="A40" s="284" t="s">
        <v>53</v>
      </c>
      <c r="B40" s="285"/>
      <c r="C40" s="285"/>
      <c r="D40" s="285"/>
      <c r="E40" s="285"/>
      <c r="F40" s="286"/>
      <c r="G40" s="60">
        <v>0</v>
      </c>
      <c r="H40" s="77">
        <v>0</v>
      </c>
      <c r="I40" s="75">
        <v>0</v>
      </c>
      <c r="J40" s="60">
        <v>0</v>
      </c>
      <c r="K40" s="77">
        <v>0</v>
      </c>
      <c r="L40" s="75">
        <v>0</v>
      </c>
      <c r="M40" s="60">
        <v>0</v>
      </c>
      <c r="N40" s="77">
        <v>0</v>
      </c>
      <c r="O40" s="75">
        <v>0</v>
      </c>
      <c r="P40" s="60">
        <v>0</v>
      </c>
      <c r="Q40" s="77">
        <v>0</v>
      </c>
      <c r="R40" s="72">
        <v>0</v>
      </c>
      <c r="S40" s="157" t="str">
        <f t="shared" si="6"/>
        <v/>
      </c>
      <c r="T40" s="158">
        <f t="shared" si="7"/>
        <v>0</v>
      </c>
      <c r="U40" s="53">
        <v>0.4</v>
      </c>
      <c r="W40" s="138"/>
    </row>
    <row r="41" spans="1:23" ht="19.95" customHeight="1" thickBot="1">
      <c r="A41" s="303" t="s">
        <v>27</v>
      </c>
      <c r="B41" s="304"/>
      <c r="C41" s="304"/>
      <c r="D41" s="304"/>
      <c r="E41" s="304"/>
      <c r="F41" s="305"/>
      <c r="G41" s="58">
        <f t="shared" ref="G41:R41" si="8">SUM(G36:G40)</f>
        <v>0</v>
      </c>
      <c r="H41" s="67">
        <f t="shared" si="8"/>
        <v>0</v>
      </c>
      <c r="I41" s="73">
        <f t="shared" si="8"/>
        <v>0</v>
      </c>
      <c r="J41" s="58">
        <f t="shared" si="8"/>
        <v>0</v>
      </c>
      <c r="K41" s="67">
        <f t="shared" si="8"/>
        <v>0</v>
      </c>
      <c r="L41" s="73">
        <f t="shared" si="8"/>
        <v>0</v>
      </c>
      <c r="M41" s="58">
        <f t="shared" si="8"/>
        <v>0</v>
      </c>
      <c r="N41" s="67">
        <f t="shared" si="8"/>
        <v>0</v>
      </c>
      <c r="O41" s="73">
        <f t="shared" si="8"/>
        <v>0</v>
      </c>
      <c r="P41" s="58">
        <f t="shared" si="8"/>
        <v>0</v>
      </c>
      <c r="Q41" s="67">
        <f t="shared" si="8"/>
        <v>0</v>
      </c>
      <c r="R41" s="68">
        <f t="shared" si="8"/>
        <v>0</v>
      </c>
      <c r="S41" s="202">
        <f>G41+J41+M41+P41</f>
        <v>0</v>
      </c>
      <c r="T41" s="205">
        <f>H41+K41+N41+Q41</f>
        <v>0</v>
      </c>
      <c r="U41" s="200">
        <f>'Havi Falusi CSOK-AVT-OTK'!F16+'Havi Falusi CSOK-AVT-OTK'!G16+'Havi Falusi CSOK-AVT-OTK'!H16</f>
        <v>0</v>
      </c>
      <c r="V41" s="201">
        <f>'Havi Falusi CSOK-AVT-OTK'!F17+'Havi Falusi CSOK-AVT-OTK'!G17+'Havi Falusi CSOK-AVT-OTK'!H17</f>
        <v>0</v>
      </c>
      <c r="W41" s="140"/>
    </row>
    <row r="42" spans="1:23" ht="40.049999999999997" customHeight="1" thickBot="1">
      <c r="A42" s="53"/>
      <c r="B42" s="53"/>
      <c r="C42" s="53"/>
      <c r="D42" s="53"/>
      <c r="E42" s="53"/>
      <c r="F42" s="53"/>
      <c r="P42" s="2"/>
      <c r="Q42" s="2"/>
    </row>
    <row r="43" spans="1:23" ht="19.95" customHeight="1" thickBot="1">
      <c r="A43" s="287" t="s">
        <v>30</v>
      </c>
      <c r="B43" s="288"/>
      <c r="C43" s="288"/>
      <c r="D43" s="288"/>
      <c r="E43" s="288"/>
      <c r="F43" s="289"/>
      <c r="G43" s="269" t="str">
        <f>$G$10</f>
        <v>40-70 m2 hasznos alapterület</v>
      </c>
      <c r="H43" s="270"/>
      <c r="I43" s="271"/>
      <c r="J43" s="269" t="str">
        <f>$J$10</f>
        <v>70,01-90 m2 hasznos alapterület</v>
      </c>
      <c r="K43" s="270"/>
      <c r="L43" s="271"/>
      <c r="M43" s="269" t="str">
        <f>$M$10</f>
        <v>90,01-110 m2 hasznos alapterület</v>
      </c>
      <c r="N43" s="270"/>
      <c r="O43" s="270"/>
      <c r="P43" s="269" t="str">
        <f>$P$10</f>
        <v>110,01 m2-  hasznos alapterület</v>
      </c>
      <c r="Q43" s="270"/>
      <c r="R43" s="271"/>
    </row>
    <row r="44" spans="1:23">
      <c r="A44" s="290"/>
      <c r="B44" s="291"/>
      <c r="C44" s="291"/>
      <c r="D44" s="291"/>
      <c r="E44" s="291"/>
      <c r="F44" s="292"/>
      <c r="G44" s="272" t="s">
        <v>5</v>
      </c>
      <c r="H44" s="273"/>
      <c r="I44" s="15" t="s">
        <v>0</v>
      </c>
      <c r="J44" s="272" t="s">
        <v>5</v>
      </c>
      <c r="K44" s="273"/>
      <c r="L44" s="15" t="s">
        <v>0</v>
      </c>
      <c r="M44" s="272" t="s">
        <v>5</v>
      </c>
      <c r="N44" s="273"/>
      <c r="O44" s="15" t="s">
        <v>0</v>
      </c>
      <c r="P44" s="272" t="s">
        <v>5</v>
      </c>
      <c r="Q44" s="273"/>
      <c r="R44" s="15" t="s">
        <v>0</v>
      </c>
    </row>
    <row r="45" spans="1:23">
      <c r="A45" s="290"/>
      <c r="B45" s="291"/>
      <c r="C45" s="291"/>
      <c r="D45" s="291"/>
      <c r="E45" s="291"/>
      <c r="F45" s="292"/>
      <c r="G45" s="10" t="s">
        <v>3</v>
      </c>
      <c r="H45" s="14" t="s">
        <v>4</v>
      </c>
      <c r="I45" s="12" t="s">
        <v>6</v>
      </c>
      <c r="J45" s="10" t="s">
        <v>3</v>
      </c>
      <c r="K45" s="14" t="s">
        <v>4</v>
      </c>
      <c r="L45" s="12" t="s">
        <v>6</v>
      </c>
      <c r="M45" s="10" t="s">
        <v>3</v>
      </c>
      <c r="N45" s="14" t="s">
        <v>4</v>
      </c>
      <c r="O45" s="12" t="s">
        <v>6</v>
      </c>
      <c r="P45" s="10" t="s">
        <v>3</v>
      </c>
      <c r="Q45" s="14" t="s">
        <v>4</v>
      </c>
      <c r="R45" s="12" t="s">
        <v>6</v>
      </c>
      <c r="S45" s="135"/>
      <c r="T45" s="306" t="s">
        <v>44</v>
      </c>
      <c r="U45" s="306"/>
    </row>
    <row r="46" spans="1:23" ht="13.8" thickBot="1">
      <c r="A46" s="293"/>
      <c r="B46" s="294"/>
      <c r="C46" s="294"/>
      <c r="D46" s="294"/>
      <c r="E46" s="294"/>
      <c r="F46" s="295"/>
      <c r="G46" s="132" t="s">
        <v>1</v>
      </c>
      <c r="H46" s="133" t="s">
        <v>2</v>
      </c>
      <c r="I46" s="134" t="s">
        <v>2</v>
      </c>
      <c r="J46" s="132" t="s">
        <v>1</v>
      </c>
      <c r="K46" s="133" t="s">
        <v>2</v>
      </c>
      <c r="L46" s="134" t="s">
        <v>2</v>
      </c>
      <c r="M46" s="132" t="s">
        <v>1</v>
      </c>
      <c r="N46" s="133" t="s">
        <v>2</v>
      </c>
      <c r="O46" s="134" t="s">
        <v>2</v>
      </c>
      <c r="P46" s="132" t="s">
        <v>1</v>
      </c>
      <c r="Q46" s="133" t="s">
        <v>2</v>
      </c>
      <c r="R46" s="134" t="s">
        <v>2</v>
      </c>
      <c r="S46" s="137" t="s">
        <v>40</v>
      </c>
      <c r="T46" s="54" t="s">
        <v>45</v>
      </c>
      <c r="U46" s="153" t="s">
        <v>17</v>
      </c>
    </row>
    <row r="47" spans="1:23" ht="14.4" customHeight="1">
      <c r="A47" s="276" t="s">
        <v>49</v>
      </c>
      <c r="B47" s="277"/>
      <c r="C47" s="277"/>
      <c r="D47" s="277"/>
      <c r="E47" s="277"/>
      <c r="F47" s="278"/>
      <c r="G47" s="116">
        <v>0</v>
      </c>
      <c r="H47" s="117">
        <v>0</v>
      </c>
      <c r="I47" s="118">
        <v>0</v>
      </c>
      <c r="J47" s="116">
        <v>0</v>
      </c>
      <c r="K47" s="117">
        <v>0</v>
      </c>
      <c r="L47" s="118">
        <v>0</v>
      </c>
      <c r="M47" s="116">
        <v>0</v>
      </c>
      <c r="N47" s="117">
        <v>0</v>
      </c>
      <c r="O47" s="118">
        <v>0</v>
      </c>
      <c r="P47" s="116">
        <v>0</v>
      </c>
      <c r="Q47" s="117">
        <v>0</v>
      </c>
      <c r="R47" s="118">
        <v>0</v>
      </c>
      <c r="S47" s="136" t="str">
        <f>IF(T47&gt;U47,"Hiba","")</f>
        <v/>
      </c>
      <c r="T47" s="155">
        <f>IF(G47+J47+M47+P47&gt;0,(H47+K47+N47+Q47)/(G47+J47+M47+P47),(G47+J47+M47+P47))</f>
        <v>0</v>
      </c>
      <c r="U47" s="159">
        <v>0.6</v>
      </c>
      <c r="V47" s="1"/>
      <c r="W47" s="138"/>
    </row>
    <row r="48" spans="1:23" ht="14.4" customHeight="1">
      <c r="A48" s="279" t="s">
        <v>50</v>
      </c>
      <c r="B48" s="280"/>
      <c r="C48" s="280"/>
      <c r="D48" s="280"/>
      <c r="E48" s="280"/>
      <c r="F48" s="281"/>
      <c r="G48" s="61">
        <v>0</v>
      </c>
      <c r="H48" s="79">
        <v>0</v>
      </c>
      <c r="I48" s="69">
        <v>0</v>
      </c>
      <c r="J48" s="61">
        <v>0</v>
      </c>
      <c r="K48" s="79">
        <v>0</v>
      </c>
      <c r="L48" s="69">
        <v>0</v>
      </c>
      <c r="M48" s="61">
        <v>0</v>
      </c>
      <c r="N48" s="79">
        <v>0</v>
      </c>
      <c r="O48" s="69">
        <v>0</v>
      </c>
      <c r="P48" s="61">
        <v>0</v>
      </c>
      <c r="Q48" s="79">
        <v>0</v>
      </c>
      <c r="R48" s="69">
        <v>0</v>
      </c>
      <c r="S48" s="157" t="str">
        <f t="shared" ref="S48:S51" si="9">IF(T48&gt;U48,"Hiba","")</f>
        <v/>
      </c>
      <c r="T48" s="158">
        <f t="shared" ref="T48:T51" si="10">IF(G48+J48+M48+P48&gt;0,(H48+K48+N48+Q48)/(G48+J48+M48+P48),(G48+J48+M48+P48))</f>
        <v>0</v>
      </c>
      <c r="U48" s="159">
        <v>2</v>
      </c>
      <c r="V48" s="154"/>
      <c r="W48" s="138"/>
    </row>
    <row r="49" spans="1:23" ht="14.4" customHeight="1">
      <c r="A49" s="282" t="s">
        <v>51</v>
      </c>
      <c r="B49" s="283"/>
      <c r="C49" s="283"/>
      <c r="D49" s="283"/>
      <c r="E49" s="283"/>
      <c r="F49" s="283"/>
      <c r="G49" s="61">
        <v>0</v>
      </c>
      <c r="H49" s="79">
        <v>0</v>
      </c>
      <c r="I49" s="69">
        <v>0</v>
      </c>
      <c r="J49" s="61">
        <v>0</v>
      </c>
      <c r="K49" s="79">
        <v>0</v>
      </c>
      <c r="L49" s="69">
        <v>0</v>
      </c>
      <c r="M49" s="61">
        <v>0</v>
      </c>
      <c r="N49" s="79">
        <v>0</v>
      </c>
      <c r="O49" s="69">
        <v>0</v>
      </c>
      <c r="P49" s="61">
        <v>0</v>
      </c>
      <c r="Q49" s="79">
        <v>0</v>
      </c>
      <c r="R49" s="69">
        <v>0</v>
      </c>
      <c r="S49" s="157" t="str">
        <f t="shared" si="9"/>
        <v/>
      </c>
      <c r="T49" s="158">
        <f t="shared" si="10"/>
        <v>0</v>
      </c>
      <c r="U49" s="159">
        <v>7.5</v>
      </c>
      <c r="V49" s="154"/>
      <c r="W49" s="138"/>
    </row>
    <row r="50" spans="1:23" ht="14.4" customHeight="1">
      <c r="A50" s="279" t="s">
        <v>52</v>
      </c>
      <c r="B50" s="280"/>
      <c r="C50" s="280"/>
      <c r="D50" s="280"/>
      <c r="E50" s="280"/>
      <c r="F50" s="281"/>
      <c r="G50" s="61">
        <v>0</v>
      </c>
      <c r="H50" s="79">
        <v>0</v>
      </c>
      <c r="I50" s="69">
        <v>0</v>
      </c>
      <c r="J50" s="61">
        <v>0</v>
      </c>
      <c r="K50" s="79">
        <v>0</v>
      </c>
      <c r="L50" s="69">
        <v>0</v>
      </c>
      <c r="M50" s="61">
        <v>0</v>
      </c>
      <c r="N50" s="79">
        <v>0</v>
      </c>
      <c r="O50" s="69">
        <v>0</v>
      </c>
      <c r="P50" s="61">
        <v>0</v>
      </c>
      <c r="Q50" s="79">
        <v>0</v>
      </c>
      <c r="R50" s="69">
        <v>0</v>
      </c>
      <c r="S50" s="157" t="str">
        <f t="shared" si="9"/>
        <v/>
      </c>
      <c r="T50" s="158">
        <f t="shared" si="10"/>
        <v>0</v>
      </c>
      <c r="U50" s="159">
        <v>7.5</v>
      </c>
      <c r="V50" s="154"/>
      <c r="W50" s="138"/>
    </row>
    <row r="51" spans="1:23" ht="14.4" customHeight="1" thickBot="1">
      <c r="A51" s="284" t="s">
        <v>53</v>
      </c>
      <c r="B51" s="285"/>
      <c r="C51" s="285"/>
      <c r="D51" s="285"/>
      <c r="E51" s="285"/>
      <c r="F51" s="286"/>
      <c r="G51" s="62">
        <v>0</v>
      </c>
      <c r="H51" s="80">
        <v>0</v>
      </c>
      <c r="I51" s="70">
        <v>0</v>
      </c>
      <c r="J51" s="62">
        <v>0</v>
      </c>
      <c r="K51" s="80">
        <v>0</v>
      </c>
      <c r="L51" s="70">
        <v>0</v>
      </c>
      <c r="M51" s="62">
        <v>0</v>
      </c>
      <c r="N51" s="80">
        <v>0</v>
      </c>
      <c r="O51" s="70">
        <v>0</v>
      </c>
      <c r="P51" s="62">
        <v>0</v>
      </c>
      <c r="Q51" s="80">
        <v>0</v>
      </c>
      <c r="R51" s="70">
        <v>0</v>
      </c>
      <c r="S51" s="157" t="str">
        <f t="shared" si="9"/>
        <v/>
      </c>
      <c r="T51" s="158">
        <f t="shared" si="10"/>
        <v>0</v>
      </c>
      <c r="U51" s="53">
        <v>0.4</v>
      </c>
      <c r="W51" s="138"/>
    </row>
    <row r="52" spans="1:23" ht="19.95" customHeight="1" thickBot="1">
      <c r="A52" s="303" t="s">
        <v>27</v>
      </c>
      <c r="B52" s="304"/>
      <c r="C52" s="304"/>
      <c r="D52" s="304"/>
      <c r="E52" s="304"/>
      <c r="F52" s="305"/>
      <c r="G52" s="58">
        <f t="shared" ref="G52:R52" si="11">SUM(G47:G51)</f>
        <v>0</v>
      </c>
      <c r="H52" s="67">
        <f t="shared" si="11"/>
        <v>0</v>
      </c>
      <c r="I52" s="68">
        <f t="shared" si="11"/>
        <v>0</v>
      </c>
      <c r="J52" s="58">
        <f t="shared" si="11"/>
        <v>0</v>
      </c>
      <c r="K52" s="67">
        <f t="shared" si="11"/>
        <v>0</v>
      </c>
      <c r="L52" s="68">
        <f t="shared" si="11"/>
        <v>0</v>
      </c>
      <c r="M52" s="58">
        <f t="shared" si="11"/>
        <v>0</v>
      </c>
      <c r="N52" s="67">
        <f t="shared" si="11"/>
        <v>0</v>
      </c>
      <c r="O52" s="68">
        <f t="shared" si="11"/>
        <v>0</v>
      </c>
      <c r="P52" s="58">
        <f t="shared" si="11"/>
        <v>0</v>
      </c>
      <c r="Q52" s="67">
        <f t="shared" si="11"/>
        <v>0</v>
      </c>
      <c r="R52" s="68">
        <f t="shared" si="11"/>
        <v>0</v>
      </c>
      <c r="S52" s="202">
        <f>G52+J52+M52+P52</f>
        <v>0</v>
      </c>
      <c r="T52" s="205">
        <f>H52+K52+N52+Q52</f>
        <v>0</v>
      </c>
      <c r="U52" s="206">
        <f>'Havi Falusi CSOK-AVT-OTK'!I16+'Havi Falusi CSOK-AVT-OTK'!J16+'Havi Falusi CSOK-AVT-OTK'!K16</f>
        <v>0</v>
      </c>
      <c r="V52" s="207">
        <f>'Havi Falusi CSOK-AVT-OTK'!I17+'Havi Falusi CSOK-AVT-OTK'!J17+'Havi Falusi CSOK-AVT-OTK'!K17</f>
        <v>0</v>
      </c>
      <c r="W52" s="140"/>
    </row>
    <row r="53" spans="1:23" ht="19.5" customHeight="1">
      <c r="A53" s="53"/>
      <c r="B53" s="53"/>
      <c r="C53" s="53"/>
      <c r="D53" s="53"/>
      <c r="E53" s="53"/>
      <c r="F53" s="53"/>
      <c r="P53" s="195"/>
      <c r="Q53" s="196"/>
    </row>
    <row r="54" spans="1:23">
      <c r="A54" s="55" t="s">
        <v>28</v>
      </c>
      <c r="B54" s="53"/>
      <c r="C54" s="53"/>
      <c r="D54" s="53"/>
      <c r="E54" s="53"/>
      <c r="F54" s="53"/>
      <c r="P54" s="2"/>
      <c r="Q54" s="2"/>
      <c r="S54" s="2"/>
      <c r="U54" s="2"/>
    </row>
    <row r="55" spans="1:23" ht="28.2" customHeight="1">
      <c r="A55" s="258" t="s">
        <v>8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"/>
      <c r="U55" s="2"/>
    </row>
    <row r="56" spans="1:23" ht="48" customHeight="1" thickBo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2"/>
      <c r="U56" s="2"/>
    </row>
    <row r="57" spans="1:23" ht="19.95" customHeight="1" thickBot="1">
      <c r="A57" s="260" t="s">
        <v>8</v>
      </c>
      <c r="B57" s="261"/>
      <c r="C57" s="261"/>
      <c r="D57" s="261"/>
      <c r="E57" s="261"/>
      <c r="F57" s="262"/>
      <c r="G57" s="269" t="str">
        <f>$G$10</f>
        <v>40-70 m2 hasznos alapterület</v>
      </c>
      <c r="H57" s="270"/>
      <c r="I57" s="271"/>
      <c r="J57" s="269" t="str">
        <f>$J$10</f>
        <v>70,01-90 m2 hasznos alapterület</v>
      </c>
      <c r="K57" s="270"/>
      <c r="L57" s="271"/>
      <c r="M57" s="269" t="str">
        <f>$M$10</f>
        <v>90,01-110 m2 hasznos alapterület</v>
      </c>
      <c r="N57" s="270"/>
      <c r="O57" s="271"/>
      <c r="P57" s="269" t="str">
        <f>$P$10</f>
        <v>110,01 m2-  hasznos alapterület</v>
      </c>
      <c r="Q57" s="270"/>
      <c r="R57" s="271"/>
      <c r="S57" s="2"/>
      <c r="U57" s="2"/>
    </row>
    <row r="58" spans="1:23">
      <c r="A58" s="263"/>
      <c r="B58" s="264"/>
      <c r="C58" s="264"/>
      <c r="D58" s="264"/>
      <c r="E58" s="264"/>
      <c r="F58" s="265"/>
      <c r="G58" s="272" t="s">
        <v>5</v>
      </c>
      <c r="H58" s="273"/>
      <c r="I58" s="15" t="s">
        <v>0</v>
      </c>
      <c r="J58" s="274" t="s">
        <v>5</v>
      </c>
      <c r="K58" s="275"/>
      <c r="L58" s="15" t="s">
        <v>0</v>
      </c>
      <c r="M58" s="274" t="s">
        <v>5</v>
      </c>
      <c r="N58" s="275"/>
      <c r="O58" s="15" t="s">
        <v>0</v>
      </c>
      <c r="P58" s="274" t="s">
        <v>5</v>
      </c>
      <c r="Q58" s="275"/>
      <c r="R58" s="15" t="s">
        <v>0</v>
      </c>
      <c r="S58" s="2"/>
      <c r="U58" s="2"/>
    </row>
    <row r="59" spans="1:23">
      <c r="A59" s="263"/>
      <c r="B59" s="264"/>
      <c r="C59" s="264"/>
      <c r="D59" s="264"/>
      <c r="E59" s="264"/>
      <c r="F59" s="265"/>
      <c r="G59" s="10" t="s">
        <v>3</v>
      </c>
      <c r="H59" s="14" t="s">
        <v>4</v>
      </c>
      <c r="I59" s="12" t="s">
        <v>6</v>
      </c>
      <c r="J59" s="10" t="s">
        <v>3</v>
      </c>
      <c r="K59" s="14" t="s">
        <v>4</v>
      </c>
      <c r="L59" s="12" t="s">
        <v>6</v>
      </c>
      <c r="M59" s="10" t="s">
        <v>3</v>
      </c>
      <c r="N59" s="14" t="s">
        <v>4</v>
      </c>
      <c r="O59" s="12" t="s">
        <v>6</v>
      </c>
      <c r="P59" s="10" t="s">
        <v>3</v>
      </c>
      <c r="Q59" s="14" t="s">
        <v>4</v>
      </c>
      <c r="R59" s="12" t="s">
        <v>6</v>
      </c>
      <c r="S59" s="2"/>
      <c r="U59" s="2"/>
    </row>
    <row r="60" spans="1:23" ht="13.8" thickBot="1">
      <c r="A60" s="266"/>
      <c r="B60" s="267"/>
      <c r="C60" s="267"/>
      <c r="D60" s="267"/>
      <c r="E60" s="267"/>
      <c r="F60" s="268"/>
      <c r="G60" s="132" t="s">
        <v>1</v>
      </c>
      <c r="H60" s="133" t="s">
        <v>2</v>
      </c>
      <c r="I60" s="134" t="s">
        <v>2</v>
      </c>
      <c r="J60" s="132" t="s">
        <v>1</v>
      </c>
      <c r="K60" s="133" t="s">
        <v>2</v>
      </c>
      <c r="L60" s="134" t="s">
        <v>2</v>
      </c>
      <c r="M60" s="132" t="s">
        <v>1</v>
      </c>
      <c r="N60" s="133" t="s">
        <v>2</v>
      </c>
      <c r="O60" s="134" t="s">
        <v>2</v>
      </c>
      <c r="P60" s="132" t="s">
        <v>1</v>
      </c>
      <c r="Q60" s="133" t="s">
        <v>2</v>
      </c>
      <c r="R60" s="134" t="s">
        <v>2</v>
      </c>
      <c r="S60" s="2"/>
      <c r="U60" s="2"/>
    </row>
    <row r="61" spans="1:23" ht="14.4" customHeight="1">
      <c r="A61" s="276" t="s">
        <v>49</v>
      </c>
      <c r="B61" s="277"/>
      <c r="C61" s="277"/>
      <c r="D61" s="277"/>
      <c r="E61" s="277"/>
      <c r="F61" s="278"/>
      <c r="G61" s="63">
        <f>G14+G25+G36+G47</f>
        <v>0</v>
      </c>
      <c r="H61" s="81">
        <f t="shared" ref="H61:R61" si="12">H14+H25+H36+H47</f>
        <v>0</v>
      </c>
      <c r="I61" s="82">
        <f t="shared" si="12"/>
        <v>0</v>
      </c>
      <c r="J61" s="63">
        <f t="shared" si="12"/>
        <v>0</v>
      </c>
      <c r="K61" s="81">
        <f t="shared" si="12"/>
        <v>0</v>
      </c>
      <c r="L61" s="82">
        <f t="shared" si="12"/>
        <v>0</v>
      </c>
      <c r="M61" s="63">
        <f t="shared" si="12"/>
        <v>0</v>
      </c>
      <c r="N61" s="81">
        <f t="shared" si="12"/>
        <v>0</v>
      </c>
      <c r="O61" s="82">
        <f t="shared" si="12"/>
        <v>0</v>
      </c>
      <c r="P61" s="63">
        <f t="shared" si="12"/>
        <v>0</v>
      </c>
      <c r="Q61" s="81">
        <f t="shared" si="12"/>
        <v>0</v>
      </c>
      <c r="R61" s="82">
        <f t="shared" si="12"/>
        <v>0</v>
      </c>
      <c r="S61" s="48"/>
      <c r="T61" s="25"/>
      <c r="U61" s="2"/>
    </row>
    <row r="62" spans="1:23" ht="14.4" customHeight="1">
      <c r="A62" s="279" t="s">
        <v>50</v>
      </c>
      <c r="B62" s="280"/>
      <c r="C62" s="280"/>
      <c r="D62" s="280"/>
      <c r="E62" s="280"/>
      <c r="F62" s="281"/>
      <c r="G62" s="63">
        <f t="shared" ref="G62:R62" si="13">G15+G26+G37+G48</f>
        <v>0</v>
      </c>
      <c r="H62" s="81">
        <f t="shared" si="13"/>
        <v>0</v>
      </c>
      <c r="I62" s="83">
        <f t="shared" si="13"/>
        <v>0</v>
      </c>
      <c r="J62" s="65">
        <f t="shared" si="13"/>
        <v>0</v>
      </c>
      <c r="K62" s="86">
        <f t="shared" si="13"/>
        <v>0</v>
      </c>
      <c r="L62" s="83">
        <f t="shared" si="13"/>
        <v>0</v>
      </c>
      <c r="M62" s="65">
        <f t="shared" si="13"/>
        <v>0</v>
      </c>
      <c r="N62" s="81">
        <f t="shared" si="13"/>
        <v>0</v>
      </c>
      <c r="O62" s="83">
        <f t="shared" si="13"/>
        <v>0</v>
      </c>
      <c r="P62" s="65">
        <f t="shared" si="13"/>
        <v>0</v>
      </c>
      <c r="Q62" s="86">
        <f t="shared" si="13"/>
        <v>0</v>
      </c>
      <c r="R62" s="83">
        <f t="shared" si="13"/>
        <v>0</v>
      </c>
    </row>
    <row r="63" spans="1:23" ht="14.4" customHeight="1">
      <c r="A63" s="282" t="s">
        <v>51</v>
      </c>
      <c r="B63" s="283"/>
      <c r="C63" s="283"/>
      <c r="D63" s="283"/>
      <c r="E63" s="283"/>
      <c r="F63" s="283"/>
      <c r="G63" s="63">
        <f t="shared" ref="G63:R63" si="14">G16+G27+G38+G49</f>
        <v>0</v>
      </c>
      <c r="H63" s="81">
        <f t="shared" si="14"/>
        <v>0</v>
      </c>
      <c r="I63" s="83">
        <f t="shared" si="14"/>
        <v>0</v>
      </c>
      <c r="J63" s="65">
        <f t="shared" si="14"/>
        <v>0</v>
      </c>
      <c r="K63" s="86">
        <f t="shared" si="14"/>
        <v>0</v>
      </c>
      <c r="L63" s="83">
        <f t="shared" si="14"/>
        <v>0</v>
      </c>
      <c r="M63" s="65">
        <f t="shared" si="14"/>
        <v>0</v>
      </c>
      <c r="N63" s="81">
        <f t="shared" si="14"/>
        <v>0</v>
      </c>
      <c r="O63" s="83">
        <f t="shared" si="14"/>
        <v>0</v>
      </c>
      <c r="P63" s="65">
        <f t="shared" si="14"/>
        <v>0</v>
      </c>
      <c r="Q63" s="86">
        <f t="shared" si="14"/>
        <v>0</v>
      </c>
      <c r="R63" s="83">
        <f t="shared" si="14"/>
        <v>0</v>
      </c>
    </row>
    <row r="64" spans="1:23" ht="14.4" customHeight="1">
      <c r="A64" s="279" t="s">
        <v>52</v>
      </c>
      <c r="B64" s="280"/>
      <c r="C64" s="280"/>
      <c r="D64" s="280"/>
      <c r="E64" s="280"/>
      <c r="F64" s="281"/>
      <c r="G64" s="63">
        <f t="shared" ref="G64:R64" si="15">G17+G28+G39+G50</f>
        <v>0</v>
      </c>
      <c r="H64" s="81">
        <f t="shared" si="15"/>
        <v>0</v>
      </c>
      <c r="I64" s="83">
        <f t="shared" si="15"/>
        <v>0</v>
      </c>
      <c r="J64" s="65">
        <f t="shared" si="15"/>
        <v>0</v>
      </c>
      <c r="K64" s="86">
        <f t="shared" si="15"/>
        <v>0</v>
      </c>
      <c r="L64" s="83">
        <f t="shared" si="15"/>
        <v>0</v>
      </c>
      <c r="M64" s="65">
        <f t="shared" si="15"/>
        <v>0</v>
      </c>
      <c r="N64" s="81">
        <f t="shared" si="15"/>
        <v>0</v>
      </c>
      <c r="O64" s="83">
        <f t="shared" si="15"/>
        <v>0</v>
      </c>
      <c r="P64" s="65">
        <f t="shared" si="15"/>
        <v>0</v>
      </c>
      <c r="Q64" s="86">
        <f t="shared" si="15"/>
        <v>0</v>
      </c>
      <c r="R64" s="83">
        <f t="shared" si="15"/>
        <v>0</v>
      </c>
    </row>
    <row r="65" spans="1:22" ht="14.4" customHeight="1" thickBot="1">
      <c r="A65" s="284" t="s">
        <v>53</v>
      </c>
      <c r="B65" s="285"/>
      <c r="C65" s="285"/>
      <c r="D65" s="285"/>
      <c r="E65" s="285"/>
      <c r="F65" s="286"/>
      <c r="G65" s="64">
        <f t="shared" ref="G65:R65" si="16">G18+G29+G40+G51</f>
        <v>0</v>
      </c>
      <c r="H65" s="84">
        <f t="shared" si="16"/>
        <v>0</v>
      </c>
      <c r="I65" s="85">
        <f t="shared" si="16"/>
        <v>0</v>
      </c>
      <c r="J65" s="66">
        <f t="shared" si="16"/>
        <v>0</v>
      </c>
      <c r="K65" s="87">
        <f t="shared" si="16"/>
        <v>0</v>
      </c>
      <c r="L65" s="85">
        <f t="shared" si="16"/>
        <v>0</v>
      </c>
      <c r="M65" s="66">
        <f t="shared" si="16"/>
        <v>0</v>
      </c>
      <c r="N65" s="84">
        <f t="shared" si="16"/>
        <v>0</v>
      </c>
      <c r="O65" s="85">
        <f t="shared" si="16"/>
        <v>0</v>
      </c>
      <c r="P65" s="66">
        <f t="shared" si="16"/>
        <v>0</v>
      </c>
      <c r="Q65" s="87">
        <f t="shared" si="16"/>
        <v>0</v>
      </c>
      <c r="R65" s="85">
        <f t="shared" si="16"/>
        <v>0</v>
      </c>
    </row>
    <row r="66" spans="1:22" ht="22.8" customHeight="1" thickBot="1">
      <c r="A66" s="307" t="s">
        <v>8</v>
      </c>
      <c r="B66" s="308"/>
      <c r="C66" s="308"/>
      <c r="D66" s="308"/>
      <c r="E66" s="308"/>
      <c r="F66" s="309"/>
      <c r="G66" s="144">
        <f t="shared" ref="G66:R66" si="17">SUM(G61:G65)</f>
        <v>0</v>
      </c>
      <c r="H66" s="145">
        <f t="shared" si="17"/>
        <v>0</v>
      </c>
      <c r="I66" s="146">
        <f t="shared" si="17"/>
        <v>0</v>
      </c>
      <c r="J66" s="144">
        <f t="shared" si="17"/>
        <v>0</v>
      </c>
      <c r="K66" s="145">
        <f t="shared" si="17"/>
        <v>0</v>
      </c>
      <c r="L66" s="146">
        <f t="shared" si="17"/>
        <v>0</v>
      </c>
      <c r="M66" s="144">
        <f t="shared" si="17"/>
        <v>0</v>
      </c>
      <c r="N66" s="145">
        <f t="shared" si="17"/>
        <v>0</v>
      </c>
      <c r="O66" s="146">
        <f t="shared" si="17"/>
        <v>0</v>
      </c>
      <c r="P66" s="144">
        <f t="shared" si="17"/>
        <v>0</v>
      </c>
      <c r="Q66" s="145">
        <f t="shared" si="17"/>
        <v>0</v>
      </c>
      <c r="R66" s="146">
        <f t="shared" si="17"/>
        <v>0</v>
      </c>
      <c r="S66" s="197">
        <f>G66+J66+M66+P66</f>
        <v>0</v>
      </c>
      <c r="T66" s="198">
        <f>H66+K66+N66+Q66</f>
        <v>0</v>
      </c>
      <c r="U66" s="208">
        <f>'Havi Falusi CSOK-AVT-OTK'!L16</f>
        <v>0</v>
      </c>
      <c r="V66" s="209">
        <f>'Havi Falusi CSOK-AVT-OTK'!L17</f>
        <v>0</v>
      </c>
    </row>
    <row r="67" spans="1:22" ht="14.4" customHeight="1">
      <c r="A67" s="54"/>
      <c r="B67" s="54"/>
      <c r="C67" s="54"/>
      <c r="D67" s="54"/>
      <c r="E67" s="54"/>
      <c r="F67" s="54"/>
      <c r="G67" s="160">
        <f>G19+G30+G41+G52</f>
        <v>0</v>
      </c>
      <c r="H67" s="188">
        <f t="shared" ref="H67:R67" si="18">H19+H30+H41+H52</f>
        <v>0</v>
      </c>
      <c r="I67" s="188">
        <f t="shared" si="18"/>
        <v>0</v>
      </c>
      <c r="J67" s="160">
        <f t="shared" si="18"/>
        <v>0</v>
      </c>
      <c r="K67" s="188">
        <f t="shared" si="18"/>
        <v>0</v>
      </c>
      <c r="L67" s="188">
        <f t="shared" si="18"/>
        <v>0</v>
      </c>
      <c r="M67" s="160">
        <f t="shared" si="18"/>
        <v>0</v>
      </c>
      <c r="N67" s="188">
        <f t="shared" si="18"/>
        <v>0</v>
      </c>
      <c r="O67" s="188">
        <f t="shared" si="18"/>
        <v>0</v>
      </c>
      <c r="P67" s="160">
        <f t="shared" si="18"/>
        <v>0</v>
      </c>
      <c r="Q67" s="188">
        <f t="shared" si="18"/>
        <v>0</v>
      </c>
      <c r="R67" s="188">
        <f t="shared" si="18"/>
        <v>0</v>
      </c>
    </row>
    <row r="68" spans="1:22" ht="34.200000000000003" customHeight="1">
      <c r="A68" s="162" t="s">
        <v>67</v>
      </c>
      <c r="B68" s="53"/>
      <c r="C68" s="53"/>
      <c r="D68" s="53"/>
      <c r="E68" s="53"/>
      <c r="F68" s="53"/>
      <c r="G68" s="54"/>
      <c r="H68" s="53"/>
      <c r="I68" s="53"/>
      <c r="J68" s="53"/>
      <c r="K68" s="53"/>
      <c r="L68" s="53"/>
      <c r="M68" s="53"/>
      <c r="N68" s="53"/>
      <c r="O68" s="53"/>
      <c r="P68" s="8"/>
      <c r="Q68" s="8"/>
      <c r="R68" s="53"/>
      <c r="S68" s="163"/>
      <c r="T68" s="53"/>
    </row>
    <row r="69" spans="1:22">
      <c r="A69" s="139"/>
    </row>
  </sheetData>
  <sheetProtection password="C73E" sheet="1" objects="1" scenarios="1"/>
  <mergeCells count="89">
    <mergeCell ref="A52:F52"/>
    <mergeCell ref="T45:U45"/>
    <mergeCell ref="A55:R55"/>
    <mergeCell ref="A66:F66"/>
    <mergeCell ref="T12:U12"/>
    <mergeCell ref="A30:F30"/>
    <mergeCell ref="T23:U23"/>
    <mergeCell ref="A41:F41"/>
    <mergeCell ref="T34:U34"/>
    <mergeCell ref="A29:F29"/>
    <mergeCell ref="A19:F19"/>
    <mergeCell ref="A25:F25"/>
    <mergeCell ref="A26:F26"/>
    <mergeCell ref="A27:F27"/>
    <mergeCell ref="A28:F28"/>
    <mergeCell ref="A21:F24"/>
    <mergeCell ref="G22:H22"/>
    <mergeCell ref="J22:K22"/>
    <mergeCell ref="M22:N22"/>
    <mergeCell ref="P22:Q22"/>
    <mergeCell ref="G21:I21"/>
    <mergeCell ref="J21:L21"/>
    <mergeCell ref="M21:O21"/>
    <mergeCell ref="P21:R21"/>
    <mergeCell ref="A4:R4"/>
    <mergeCell ref="A5:R5"/>
    <mergeCell ref="A6:R6"/>
    <mergeCell ref="A10:F13"/>
    <mergeCell ref="G10:I10"/>
    <mergeCell ref="J10:L10"/>
    <mergeCell ref="M10:O10"/>
    <mergeCell ref="P10:R10"/>
    <mergeCell ref="U10:W10"/>
    <mergeCell ref="G11:H11"/>
    <mergeCell ref="J11:K11"/>
    <mergeCell ref="M11:N11"/>
    <mergeCell ref="P11:Q11"/>
    <mergeCell ref="A14:F14"/>
    <mergeCell ref="A15:F15"/>
    <mergeCell ref="A16:F16"/>
    <mergeCell ref="A17:F17"/>
    <mergeCell ref="A18:F18"/>
    <mergeCell ref="U32:W32"/>
    <mergeCell ref="G33:H33"/>
    <mergeCell ref="J33:K33"/>
    <mergeCell ref="M33:N33"/>
    <mergeCell ref="P33:Q33"/>
    <mergeCell ref="A40:F40"/>
    <mergeCell ref="G32:I32"/>
    <mergeCell ref="J32:L32"/>
    <mergeCell ref="M32:O32"/>
    <mergeCell ref="P32:R32"/>
    <mergeCell ref="A32:F35"/>
    <mergeCell ref="A36:F36"/>
    <mergeCell ref="A37:F37"/>
    <mergeCell ref="A38:F38"/>
    <mergeCell ref="A39:F39"/>
    <mergeCell ref="M43:O43"/>
    <mergeCell ref="P43:R43"/>
    <mergeCell ref="G44:H44"/>
    <mergeCell ref="J44:K44"/>
    <mergeCell ref="M44:N44"/>
    <mergeCell ref="P44:Q44"/>
    <mergeCell ref="A50:F50"/>
    <mergeCell ref="A51:F51"/>
    <mergeCell ref="A43:F46"/>
    <mergeCell ref="G43:I43"/>
    <mergeCell ref="J43:L43"/>
    <mergeCell ref="A61:F61"/>
    <mergeCell ref="A62:F62"/>
    <mergeCell ref="A63:F63"/>
    <mergeCell ref="A64:F64"/>
    <mergeCell ref="A65:F65"/>
    <mergeCell ref="A1:R1"/>
    <mergeCell ref="A2:R2"/>
    <mergeCell ref="A8:R8"/>
    <mergeCell ref="A3:R3"/>
    <mergeCell ref="A57:F60"/>
    <mergeCell ref="G57:I57"/>
    <mergeCell ref="J57:L57"/>
    <mergeCell ref="M57:O57"/>
    <mergeCell ref="P57:R57"/>
    <mergeCell ref="G58:H58"/>
    <mergeCell ref="J58:K58"/>
    <mergeCell ref="M58:N58"/>
    <mergeCell ref="P58:Q58"/>
    <mergeCell ref="A47:F47"/>
    <mergeCell ref="A48:F48"/>
    <mergeCell ref="A49:F49"/>
  </mergeCells>
  <pageMargins left="0.93" right="0.23622047244094491" top="0.43307086614173229" bottom="0.23622047244094491" header="0.15748031496062992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topLeftCell="A7" zoomScale="80" zoomScaleNormal="80" workbookViewId="0">
      <selection sqref="A1:Q7"/>
    </sheetView>
  </sheetViews>
  <sheetFormatPr defaultColWidth="9.109375" defaultRowHeight="13.2"/>
  <cols>
    <col min="1" max="2" width="9.109375" style="2"/>
    <col min="3" max="3" width="10.33203125" style="2" customWidth="1"/>
    <col min="4" max="4" width="11.77734375" style="2" customWidth="1"/>
    <col min="5" max="5" width="14.5546875" style="2" customWidth="1"/>
    <col min="6" max="6" width="12.33203125" style="31" customWidth="1"/>
    <col min="7" max="14" width="12.33203125" style="2" customWidth="1"/>
    <col min="15" max="16" width="12.33203125" style="3" customWidth="1"/>
    <col min="17" max="17" width="12.33203125" style="2" customWidth="1"/>
    <col min="18" max="22" width="6.77734375" style="2" customWidth="1"/>
    <col min="23" max="16384" width="9.109375" style="2"/>
  </cols>
  <sheetData>
    <row r="1" spans="1:18" ht="13.2" hidden="1" customHeight="1">
      <c r="A1" s="256" t="s">
        <v>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8" ht="13.2" hidden="1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8" ht="13.2" hidden="1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ht="13.2" hidden="1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8" ht="13.2" hidden="1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1:18" ht="13.2" hidden="1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8" ht="25.0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18" ht="15.6">
      <c r="A8" s="257" t="s">
        <v>42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1:18" ht="45" customHeight="1">
      <c r="A9" s="259" t="s">
        <v>46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8"/>
    </row>
    <row r="10" spans="1:18" ht="30" customHeight="1">
      <c r="A10" s="297" t="s">
        <v>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8" s="89" customFormat="1" ht="30" customHeight="1">
      <c r="A11" s="312" t="s">
        <v>26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</row>
    <row r="12" spans="1:18" ht="17.25" customHeight="1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1:18" ht="17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8" ht="51.6" customHeight="1">
      <c r="A14" s="258" t="s">
        <v>64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164"/>
    </row>
    <row r="15" spans="1:18" ht="32.4" customHeight="1" thickBot="1"/>
    <row r="16" spans="1:18" ht="24" customHeight="1" thickBot="1">
      <c r="A16" s="328" t="s">
        <v>66</v>
      </c>
      <c r="B16" s="329"/>
      <c r="C16" s="329"/>
      <c r="D16" s="329"/>
      <c r="E16" s="330"/>
      <c r="F16" s="300" t="s">
        <v>55</v>
      </c>
      <c r="G16" s="301"/>
      <c r="H16" s="302"/>
      <c r="I16" s="300" t="s">
        <v>56</v>
      </c>
      <c r="J16" s="301"/>
      <c r="K16" s="302"/>
      <c r="L16" s="300" t="s">
        <v>57</v>
      </c>
      <c r="M16" s="301"/>
      <c r="N16" s="302"/>
      <c r="O16" s="301" t="s">
        <v>58</v>
      </c>
      <c r="P16" s="301"/>
      <c r="Q16" s="302"/>
    </row>
    <row r="17" spans="1:22" ht="13.2" customHeight="1">
      <c r="A17" s="331"/>
      <c r="B17" s="332"/>
      <c r="C17" s="332"/>
      <c r="D17" s="332"/>
      <c r="E17" s="333"/>
      <c r="F17" s="272" t="s">
        <v>5</v>
      </c>
      <c r="G17" s="273"/>
      <c r="H17" s="15" t="s">
        <v>0</v>
      </c>
      <c r="I17" s="272" t="s">
        <v>5</v>
      </c>
      <c r="J17" s="273"/>
      <c r="K17" s="15" t="s">
        <v>0</v>
      </c>
      <c r="L17" s="272" t="s">
        <v>5</v>
      </c>
      <c r="M17" s="273"/>
      <c r="N17" s="15" t="s">
        <v>0</v>
      </c>
      <c r="O17" s="275" t="s">
        <v>5</v>
      </c>
      <c r="P17" s="273"/>
      <c r="Q17" s="15" t="s">
        <v>0</v>
      </c>
    </row>
    <row r="18" spans="1:22" ht="13.2" customHeight="1">
      <c r="A18" s="331"/>
      <c r="B18" s="332"/>
      <c r="C18" s="332"/>
      <c r="D18" s="332"/>
      <c r="E18" s="333"/>
      <c r="F18" s="10" t="s">
        <v>3</v>
      </c>
      <c r="G18" s="14" t="s">
        <v>4</v>
      </c>
      <c r="H18" s="12" t="s">
        <v>6</v>
      </c>
      <c r="I18" s="10" t="s">
        <v>3</v>
      </c>
      <c r="J18" s="14" t="s">
        <v>4</v>
      </c>
      <c r="K18" s="12" t="s">
        <v>6</v>
      </c>
      <c r="L18" s="10" t="s">
        <v>3</v>
      </c>
      <c r="M18" s="14" t="s">
        <v>4</v>
      </c>
      <c r="N18" s="12" t="s">
        <v>6</v>
      </c>
      <c r="O18" s="91" t="s">
        <v>3</v>
      </c>
      <c r="P18" s="14" t="s">
        <v>4</v>
      </c>
      <c r="Q18" s="12" t="s">
        <v>6</v>
      </c>
    </row>
    <row r="19" spans="1:22" ht="13.8" customHeight="1" thickBot="1">
      <c r="A19" s="331"/>
      <c r="B19" s="332"/>
      <c r="C19" s="332"/>
      <c r="D19" s="332"/>
      <c r="E19" s="333"/>
      <c r="F19" s="11" t="s">
        <v>1</v>
      </c>
      <c r="G19" s="13" t="s">
        <v>2</v>
      </c>
      <c r="H19" s="9" t="s">
        <v>2</v>
      </c>
      <c r="I19" s="11" t="s">
        <v>1</v>
      </c>
      <c r="J19" s="13" t="s">
        <v>2</v>
      </c>
      <c r="K19" s="9" t="s">
        <v>2</v>
      </c>
      <c r="L19" s="11" t="s">
        <v>1</v>
      </c>
      <c r="M19" s="13" t="s">
        <v>2</v>
      </c>
      <c r="N19" s="9" t="s">
        <v>2</v>
      </c>
      <c r="O19" s="92" t="s">
        <v>1</v>
      </c>
      <c r="P19" s="13" t="s">
        <v>2</v>
      </c>
      <c r="Q19" s="9" t="s">
        <v>2</v>
      </c>
      <c r="R19" s="53"/>
      <c r="S19" s="137" t="s">
        <v>40</v>
      </c>
      <c r="T19" s="53"/>
      <c r="U19" s="137" t="s">
        <v>40</v>
      </c>
      <c r="V19" s="152" t="s">
        <v>45</v>
      </c>
    </row>
    <row r="20" spans="1:22" s="5" customFormat="1" ht="30" customHeight="1">
      <c r="A20" s="325" t="s">
        <v>68</v>
      </c>
      <c r="B20" s="326"/>
      <c r="C20" s="326"/>
      <c r="D20" s="326"/>
      <c r="E20" s="327"/>
      <c r="F20" s="93">
        <v>0</v>
      </c>
      <c r="G20" s="94">
        <v>0</v>
      </c>
      <c r="H20" s="95">
        <v>0</v>
      </c>
      <c r="I20" s="93">
        <v>0</v>
      </c>
      <c r="J20" s="94">
        <v>0</v>
      </c>
      <c r="K20" s="95">
        <v>0</v>
      </c>
      <c r="L20" s="93">
        <v>0</v>
      </c>
      <c r="M20" s="94">
        <v>0</v>
      </c>
      <c r="N20" s="95">
        <v>0</v>
      </c>
      <c r="O20" s="93">
        <v>0</v>
      </c>
      <c r="P20" s="94">
        <v>0</v>
      </c>
      <c r="Q20" s="95">
        <v>0</v>
      </c>
      <c r="R20" s="181">
        <f>F20+I20+L20+O20</f>
        <v>0</v>
      </c>
      <c r="S20" s="189">
        <f>'Havi Falusi CSOK-AVT-OTK'!E43</f>
        <v>0</v>
      </c>
      <c r="T20" s="183">
        <f>G20+J20+M20+P20</f>
        <v>0</v>
      </c>
      <c r="U20" s="190">
        <f>'Havi Falusi CSOK-AVT-OTK'!E44</f>
        <v>0</v>
      </c>
      <c r="V20" s="184">
        <f>IF(R20&gt;0,T20/R20,R20)</f>
        <v>0</v>
      </c>
    </row>
    <row r="21" spans="1:22" ht="30" customHeight="1">
      <c r="A21" s="319" t="s">
        <v>70</v>
      </c>
      <c r="B21" s="320"/>
      <c r="C21" s="320"/>
      <c r="D21" s="320"/>
      <c r="E21" s="321"/>
      <c r="F21" s="167">
        <v>0</v>
      </c>
      <c r="G21" s="165">
        <v>0</v>
      </c>
      <c r="H21" s="166">
        <v>0</v>
      </c>
      <c r="I21" s="167">
        <v>0</v>
      </c>
      <c r="J21" s="165">
        <v>0</v>
      </c>
      <c r="K21" s="166">
        <v>0</v>
      </c>
      <c r="L21" s="167">
        <v>0</v>
      </c>
      <c r="M21" s="165">
        <v>0</v>
      </c>
      <c r="N21" s="166">
        <v>0</v>
      </c>
      <c r="O21" s="167">
        <v>0</v>
      </c>
      <c r="P21" s="165">
        <v>0</v>
      </c>
      <c r="Q21" s="166">
        <v>0</v>
      </c>
      <c r="R21" s="181">
        <f t="shared" ref="R21:R24" si="0">F21+I21+L21+O21</f>
        <v>0</v>
      </c>
      <c r="S21" s="189">
        <f>'Havi Falusi CSOK-AVT-OTK'!F43</f>
        <v>0</v>
      </c>
      <c r="T21" s="183">
        <f t="shared" ref="T21:T24" si="1">G21+J21+M21+P21</f>
        <v>0</v>
      </c>
      <c r="U21" s="190">
        <f>'Havi Falusi CSOK-AVT-OTK'!F44</f>
        <v>0</v>
      </c>
      <c r="V21" s="184">
        <f t="shared" ref="V21:V24" si="2">IF(R21&gt;0,T21/R21,R21)</f>
        <v>0</v>
      </c>
    </row>
    <row r="22" spans="1:22" ht="30" customHeight="1">
      <c r="A22" s="310" t="s">
        <v>69</v>
      </c>
      <c r="B22" s="311"/>
      <c r="C22" s="311"/>
      <c r="D22" s="311"/>
      <c r="E22" s="311"/>
      <c r="F22" s="167">
        <v>0</v>
      </c>
      <c r="G22" s="165">
        <v>0</v>
      </c>
      <c r="H22" s="166">
        <v>0</v>
      </c>
      <c r="I22" s="167">
        <v>0</v>
      </c>
      <c r="J22" s="165">
        <v>0</v>
      </c>
      <c r="K22" s="166">
        <v>0</v>
      </c>
      <c r="L22" s="167">
        <v>0</v>
      </c>
      <c r="M22" s="165">
        <v>0</v>
      </c>
      <c r="N22" s="166">
        <v>0</v>
      </c>
      <c r="O22" s="167">
        <v>0</v>
      </c>
      <c r="P22" s="165">
        <v>0</v>
      </c>
      <c r="Q22" s="166">
        <v>0</v>
      </c>
      <c r="R22" s="181">
        <f t="shared" si="0"/>
        <v>0</v>
      </c>
      <c r="S22" s="189">
        <f>'Havi Falusi CSOK-AVT-OTK'!G43</f>
        <v>0</v>
      </c>
      <c r="T22" s="183">
        <f t="shared" si="1"/>
        <v>0</v>
      </c>
      <c r="U22" s="190">
        <f>'Havi Falusi CSOK-AVT-OTK'!G44</f>
        <v>0</v>
      </c>
      <c r="V22" s="184">
        <f t="shared" si="2"/>
        <v>0</v>
      </c>
    </row>
    <row r="23" spans="1:22" ht="30" customHeight="1" thickBot="1">
      <c r="A23" s="314" t="s">
        <v>71</v>
      </c>
      <c r="B23" s="315"/>
      <c r="C23" s="315"/>
      <c r="D23" s="315"/>
      <c r="E23" s="316"/>
      <c r="F23" s="96">
        <v>0</v>
      </c>
      <c r="G23" s="97">
        <v>0</v>
      </c>
      <c r="H23" s="98">
        <v>0</v>
      </c>
      <c r="I23" s="96">
        <v>0</v>
      </c>
      <c r="J23" s="97">
        <v>0</v>
      </c>
      <c r="K23" s="98">
        <v>0</v>
      </c>
      <c r="L23" s="96">
        <v>0</v>
      </c>
      <c r="M23" s="97">
        <v>0</v>
      </c>
      <c r="N23" s="98">
        <v>0</v>
      </c>
      <c r="O23" s="96">
        <v>0</v>
      </c>
      <c r="P23" s="97">
        <v>0</v>
      </c>
      <c r="Q23" s="98">
        <v>0</v>
      </c>
      <c r="R23" s="105">
        <f t="shared" si="0"/>
        <v>0</v>
      </c>
      <c r="S23" s="189">
        <f>'Havi Falusi CSOK-AVT-OTK'!H43</f>
        <v>0</v>
      </c>
      <c r="T23" s="184">
        <f t="shared" si="1"/>
        <v>0</v>
      </c>
      <c r="U23" s="190">
        <f>'Havi Falusi CSOK-AVT-OTK'!H44</f>
        <v>0</v>
      </c>
      <c r="V23" s="184">
        <f t="shared" si="2"/>
        <v>0</v>
      </c>
    </row>
    <row r="24" spans="1:22" ht="49.95" customHeight="1" thickBot="1">
      <c r="A24" s="322" t="s">
        <v>27</v>
      </c>
      <c r="B24" s="323"/>
      <c r="C24" s="323"/>
      <c r="D24" s="323"/>
      <c r="E24" s="324"/>
      <c r="F24" s="110">
        <f t="shared" ref="F24:Q24" si="3">SUM(F20:F23)</f>
        <v>0</v>
      </c>
      <c r="G24" s="111">
        <f t="shared" si="3"/>
        <v>0</v>
      </c>
      <c r="H24" s="112">
        <f t="shared" si="3"/>
        <v>0</v>
      </c>
      <c r="I24" s="110">
        <f t="shared" si="3"/>
        <v>0</v>
      </c>
      <c r="J24" s="111">
        <f t="shared" si="3"/>
        <v>0</v>
      </c>
      <c r="K24" s="112">
        <f t="shared" si="3"/>
        <v>0</v>
      </c>
      <c r="L24" s="110">
        <f t="shared" si="3"/>
        <v>0</v>
      </c>
      <c r="M24" s="111">
        <f t="shared" si="3"/>
        <v>0</v>
      </c>
      <c r="N24" s="112">
        <f t="shared" si="3"/>
        <v>0</v>
      </c>
      <c r="O24" s="113">
        <f t="shared" si="3"/>
        <v>0</v>
      </c>
      <c r="P24" s="111">
        <f t="shared" si="3"/>
        <v>0</v>
      </c>
      <c r="Q24" s="112">
        <f t="shared" si="3"/>
        <v>0</v>
      </c>
      <c r="R24" s="182">
        <f t="shared" si="0"/>
        <v>0</v>
      </c>
      <c r="S24" s="161">
        <f>'Havi Falusi CSOK-AVT-OTK'!I43</f>
        <v>0</v>
      </c>
      <c r="T24" s="185">
        <f t="shared" si="1"/>
        <v>0</v>
      </c>
      <c r="U24" s="186">
        <f>'Havi Falusi CSOK-AVT-OTK'!I44</f>
        <v>0</v>
      </c>
      <c r="V24" s="184">
        <f t="shared" si="2"/>
        <v>0</v>
      </c>
    </row>
    <row r="25" spans="1:22" ht="39.9" customHeight="1">
      <c r="A25" s="99"/>
      <c r="B25" s="99"/>
      <c r="C25" s="99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1"/>
      <c r="O25" s="100"/>
      <c r="P25" s="101"/>
      <c r="Q25" s="101"/>
      <c r="R25" s="56"/>
      <c r="S25" s="57"/>
    </row>
    <row r="26" spans="1:22" ht="39.9" customHeight="1">
      <c r="A26" s="162" t="s">
        <v>67</v>
      </c>
      <c r="B26" s="147"/>
      <c r="C26" s="147"/>
      <c r="D26" s="147"/>
      <c r="E26" s="147"/>
      <c r="F26" s="100"/>
      <c r="G26" s="101"/>
      <c r="H26" s="101"/>
      <c r="I26" s="100"/>
      <c r="J26" s="101"/>
      <c r="K26" s="101"/>
      <c r="L26" s="100"/>
      <c r="M26" s="101"/>
      <c r="N26" s="101"/>
      <c r="O26" s="100"/>
      <c r="P26" s="101"/>
      <c r="Q26" s="101"/>
      <c r="R26" s="56"/>
      <c r="S26" s="57"/>
    </row>
    <row r="27" spans="1:22">
      <c r="A27" s="55" t="s">
        <v>28</v>
      </c>
    </row>
    <row r="28" spans="1:22" ht="19.5" customHeight="1"/>
    <row r="29" spans="1:22" ht="26.25" customHeight="1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</row>
    <row r="30" spans="1:22" s="1" customFormat="1">
      <c r="B30" s="102"/>
      <c r="C30" s="102"/>
      <c r="D30" s="102"/>
      <c r="E30" s="102"/>
      <c r="F30" s="27"/>
      <c r="G30" s="28"/>
      <c r="H30" s="28"/>
      <c r="I30" s="29"/>
      <c r="J30" s="28"/>
      <c r="K30" s="28"/>
      <c r="L30" s="29"/>
      <c r="M30" s="28"/>
      <c r="N30" s="28"/>
      <c r="O30" s="29"/>
      <c r="P30" s="28"/>
      <c r="Q30" s="28"/>
    </row>
    <row r="31" spans="1:22" s="1" customFormat="1">
      <c r="A31" s="102"/>
      <c r="B31" s="102"/>
      <c r="C31" s="102"/>
      <c r="D31" s="102"/>
      <c r="E31" s="102"/>
      <c r="F31" s="27"/>
      <c r="G31" s="28"/>
      <c r="H31" s="28"/>
      <c r="I31" s="29"/>
      <c r="J31" s="28"/>
      <c r="K31" s="28"/>
      <c r="L31" s="29"/>
      <c r="M31" s="28"/>
      <c r="N31" s="28"/>
      <c r="O31" s="29"/>
      <c r="P31" s="28"/>
      <c r="Q31" s="28"/>
    </row>
    <row r="32" spans="1:22" s="1" customFormat="1">
      <c r="A32" s="102"/>
      <c r="B32" s="102"/>
      <c r="C32" s="102"/>
      <c r="D32" s="102"/>
      <c r="E32" s="102"/>
      <c r="F32" s="27"/>
      <c r="G32" s="28"/>
      <c r="H32" s="28"/>
      <c r="I32" s="29"/>
      <c r="J32" s="28"/>
      <c r="K32" s="28"/>
      <c r="L32" s="29"/>
      <c r="M32" s="28"/>
      <c r="N32" s="28"/>
      <c r="O32" s="29"/>
      <c r="P32" s="28"/>
      <c r="Q32" s="28"/>
    </row>
    <row r="33" spans="1:17" s="1" customFormat="1">
      <c r="A33" s="102"/>
      <c r="B33" s="102"/>
      <c r="C33" s="102"/>
      <c r="D33" s="102"/>
      <c r="E33" s="102"/>
      <c r="F33" s="27"/>
      <c r="G33" s="28"/>
      <c r="H33" s="28"/>
      <c r="I33" s="29"/>
      <c r="J33" s="28"/>
      <c r="K33" s="28"/>
      <c r="L33" s="29"/>
      <c r="M33" s="28"/>
      <c r="N33" s="28"/>
      <c r="O33" s="29"/>
      <c r="P33" s="28"/>
      <c r="Q33" s="28"/>
    </row>
    <row r="34" spans="1:17" s="1" customFormat="1">
      <c r="A34" s="102"/>
      <c r="B34" s="102"/>
      <c r="C34" s="102"/>
      <c r="D34" s="102"/>
      <c r="E34" s="102"/>
      <c r="F34" s="27"/>
      <c r="G34" s="28"/>
      <c r="H34" s="28"/>
      <c r="I34" s="29"/>
      <c r="J34" s="28"/>
      <c r="K34" s="28"/>
      <c r="L34" s="29"/>
      <c r="M34" s="28"/>
      <c r="N34" s="28"/>
      <c r="O34" s="29"/>
      <c r="P34" s="28"/>
      <c r="Q34" s="28"/>
    </row>
    <row r="35" spans="1:17" s="1" customFormat="1">
      <c r="A35" s="102"/>
      <c r="B35" s="102"/>
      <c r="C35" s="102"/>
      <c r="D35" s="102"/>
      <c r="E35" s="102"/>
      <c r="F35" s="27"/>
      <c r="G35" s="28"/>
      <c r="H35" s="28"/>
      <c r="I35" s="29"/>
      <c r="J35" s="28"/>
      <c r="K35" s="28"/>
      <c r="L35" s="29"/>
      <c r="M35" s="28"/>
      <c r="N35" s="28"/>
      <c r="O35" s="29"/>
      <c r="P35" s="28"/>
      <c r="Q35" s="28"/>
    </row>
    <row r="36" spans="1:17">
      <c r="M36" s="103"/>
      <c r="N36" s="317"/>
      <c r="O36" s="317"/>
      <c r="P36" s="317"/>
    </row>
    <row r="37" spans="1:17">
      <c r="N37" s="317"/>
      <c r="O37" s="317"/>
      <c r="P37" s="317"/>
    </row>
    <row r="38" spans="1:17">
      <c r="O38" s="104"/>
      <c r="P38" s="104"/>
    </row>
  </sheetData>
  <sheetProtection password="C73E" sheet="1" objects="1" scenarios="1"/>
  <mergeCells count="24">
    <mergeCell ref="A23:E23"/>
    <mergeCell ref="N36:P36"/>
    <mergeCell ref="N37:P37"/>
    <mergeCell ref="A29:Q29"/>
    <mergeCell ref="L17:M17"/>
    <mergeCell ref="O17:P17"/>
    <mergeCell ref="A21:E21"/>
    <mergeCell ref="A24:E24"/>
    <mergeCell ref="A20:E20"/>
    <mergeCell ref="A16:E19"/>
    <mergeCell ref="F16:H16"/>
    <mergeCell ref="I16:K16"/>
    <mergeCell ref="L16:N16"/>
    <mergeCell ref="O16:Q16"/>
    <mergeCell ref="F17:G17"/>
    <mergeCell ref="I17:J17"/>
    <mergeCell ref="A14:Q14"/>
    <mergeCell ref="A22:E22"/>
    <mergeCell ref="A1:Q7"/>
    <mergeCell ref="A8:Q8"/>
    <mergeCell ref="A9:Q9"/>
    <mergeCell ref="A10:Q10"/>
    <mergeCell ref="A11:Q11"/>
    <mergeCell ref="A12:Q12"/>
  </mergeCells>
  <pageMargins left="0.82" right="0.22" top="0.75" bottom="0.16" header="0.16" footer="0.19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Havi Falusi CSOK-AVT-OTK</vt:lpstr>
      <vt:lpstr>Né Falusi CSOK </vt:lpstr>
      <vt:lpstr>Né Falusi AVT</vt:lpstr>
      <vt:lpstr>'Né Falusi CSOK '!Nyomtatási_cím</vt:lpstr>
      <vt:lpstr>'Havi Falusi CSOK-AVT-OTK'!Nyomtatási_terület</vt:lpstr>
      <vt:lpstr>'Né Falusi AVT'!Nyomtatási_terület</vt:lpstr>
      <vt:lpstr>'Né Falusi CSOK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krisztina.hertelendy@pm.gov.hu</dc:creator>
  <cp:lastModifiedBy>Hertelendy Krisztina</cp:lastModifiedBy>
  <cp:lastPrinted>2023-12-21T12:04:58Z</cp:lastPrinted>
  <dcterms:created xsi:type="dcterms:W3CDTF">2003-02-04T14:59:54Z</dcterms:created>
  <dcterms:modified xsi:type="dcterms:W3CDTF">2023-12-21T12:08:39Z</dcterms:modified>
</cp:coreProperties>
</file>